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 activeTab="7"/>
  </bookViews>
  <sheets>
    <sheet name="Resumen Global" sheetId="1" r:id="rId1"/>
    <sheet name="Gastos-Capitulo" sheetId="2" r:id="rId2"/>
    <sheet name="Gastos-Articulo" sheetId="3" r:id="rId3"/>
    <sheet name="Gastos-Concepto" sheetId="4" r:id="rId4"/>
    <sheet name="Gastos-Area" sheetId="5" r:id="rId5"/>
    <sheet name="Gastos-Politica" sheetId="6" r:id="rId6"/>
    <sheet name="Gastos-Grupo" sheetId="7" r:id="rId7"/>
    <sheet name="Ingresos-Capitulo" sheetId="8" r:id="rId8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8"/>
  <c r="E13"/>
  <c r="D13"/>
  <c r="C13"/>
  <c r="F12"/>
  <c r="F11"/>
  <c r="F10"/>
  <c r="F9"/>
  <c r="F8"/>
  <c r="F7"/>
  <c r="F6"/>
  <c r="F5"/>
  <c r="G72" i="7"/>
  <c r="F72"/>
  <c r="E72"/>
  <c r="D72"/>
  <c r="C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27" i="6"/>
  <c r="F27"/>
  <c r="E27"/>
  <c r="D27"/>
  <c r="C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11" i="5"/>
  <c r="F11"/>
  <c r="E11"/>
  <c r="D11"/>
  <c r="C11"/>
  <c r="G10"/>
  <c r="G9"/>
  <c r="G8"/>
  <c r="G7"/>
  <c r="G6"/>
  <c r="G5"/>
  <c r="G118" i="4"/>
  <c r="F118"/>
  <c r="E118"/>
  <c r="D118"/>
  <c r="C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7" i="3"/>
  <c r="F37"/>
  <c r="E37"/>
  <c r="D37"/>
  <c r="C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14" i="2"/>
  <c r="F14"/>
  <c r="E14"/>
  <c r="D14"/>
  <c r="C14"/>
  <c r="G13"/>
  <c r="G12"/>
  <c r="G11"/>
  <c r="G10"/>
  <c r="G9"/>
  <c r="G8"/>
  <c r="G7"/>
  <c r="G6"/>
  <c r="G5"/>
  <c r="B13" i="1"/>
  <c r="B14" s="1"/>
  <c r="B12"/>
  <c r="B8"/>
  <c r="B7"/>
  <c r="B6"/>
  <c r="B9" l="1"/>
</calcChain>
</file>

<file path=xl/sharedStrings.xml><?xml version="1.0" encoding="utf-8"?>
<sst xmlns="http://schemas.openxmlformats.org/spreadsheetml/2006/main" count="528" uniqueCount="386">
  <si>
    <t>AYUNTAMIENTO DE LA RODA</t>
  </si>
  <si>
    <t>Grado de Ejecución y Liquidación del Presupuesto 2025</t>
  </si>
  <si>
    <t>% Ejecución Gastos = Obligaciones Reconocidas Netas / Créditos Totales   ·   % Ejecución Ingresos = Derechos Reconocidos Netos / Previsiones Definitivas</t>
  </si>
  <si>
    <t>GASTOS</t>
  </si>
  <si>
    <t>Créditos Totales (Definitivos)</t>
  </si>
  <si>
    <t>Obligaciones Reconocidas Netas</t>
  </si>
  <si>
    <t>Pagos Realizados</t>
  </si>
  <si>
    <t>% Ejecución del Presupuesto de Gastos</t>
  </si>
  <si>
    <t>INGRESOS</t>
  </si>
  <si>
    <t>Previsiones Definitivas</t>
  </si>
  <si>
    <t>Derechos Reconocidos Netos</t>
  </si>
  <si>
    <t>% Ejecución del Presupuesto de Ingresos</t>
  </si>
  <si>
    <t>GASTOS · Clasificación Económica por Capítulo</t>
  </si>
  <si>
    <t>Ejercicio 2025 · % Ejecución = Obligaciones Reconocidas Netas / Créditos Totales (Definitivos)</t>
  </si>
  <si>
    <t>Capítulo</t>
  </si>
  <si>
    <t>Descripción</t>
  </si>
  <si>
    <t>Créditos Iniciales</t>
  </si>
  <si>
    <t>% Ejecución/Liquidación</t>
  </si>
  <si>
    <t>1</t>
  </si>
  <si>
    <t>Gastos de personal</t>
  </si>
  <si>
    <t>2</t>
  </si>
  <si>
    <t>Gastos corrientes en bienes y servicios</t>
  </si>
  <si>
    <t>3</t>
  </si>
  <si>
    <t>Gastos financieros</t>
  </si>
  <si>
    <t>4</t>
  </si>
  <si>
    <t>Transferencias corrientes</t>
  </si>
  <si>
    <t>5</t>
  </si>
  <si>
    <t>Fondo de contingencia y otros imprevistos</t>
  </si>
  <si>
    <t>6</t>
  </si>
  <si>
    <t>Inversiones reales</t>
  </si>
  <si>
    <t>7</t>
  </si>
  <si>
    <t>Transferencias de capital</t>
  </si>
  <si>
    <t>8</t>
  </si>
  <si>
    <t>Activos financieros</t>
  </si>
  <si>
    <t>9</t>
  </si>
  <si>
    <t>Pasivos financieros</t>
  </si>
  <si>
    <t>TOTAL</t>
  </si>
  <si>
    <t>GASTOS · Clasificación Económica por Artículo</t>
  </si>
  <si>
    <t>Artículo</t>
  </si>
  <si>
    <t>10</t>
  </si>
  <si>
    <t>Órganos de gobierno y personal directivo</t>
  </si>
  <si>
    <t>11</t>
  </si>
  <si>
    <t>Personal eventual</t>
  </si>
  <si>
    <t>12</t>
  </si>
  <si>
    <t>Funcionarios</t>
  </si>
  <si>
    <t>13</t>
  </si>
  <si>
    <t>Laborales</t>
  </si>
  <si>
    <t>14</t>
  </si>
  <si>
    <t>Otro personal</t>
  </si>
  <si>
    <t>15</t>
  </si>
  <si>
    <t>Incentivos al rendimiento</t>
  </si>
  <si>
    <t>16</t>
  </si>
  <si>
    <t>Cuotas, prestaciones y gastos sociales a cargo del empleador</t>
  </si>
  <si>
    <t>20</t>
  </si>
  <si>
    <t>Arrendamientos y cánones</t>
  </si>
  <si>
    <t>21</t>
  </si>
  <si>
    <t>Reparaciones, mantenimiento y conservación</t>
  </si>
  <si>
    <t>22</t>
  </si>
  <si>
    <t>Material, suministros y otros</t>
  </si>
  <si>
    <t>23</t>
  </si>
  <si>
    <t>Indemnizaciones por razón del servicio</t>
  </si>
  <si>
    <t>24</t>
  </si>
  <si>
    <t>Gastos de publicaciones</t>
  </si>
  <si>
    <t>26</t>
  </si>
  <si>
    <t>Trabajos realizados por otras empresas y profesionales</t>
  </si>
  <si>
    <t>31</t>
  </si>
  <si>
    <t>Intereses</t>
  </si>
  <si>
    <t>35</t>
  </si>
  <si>
    <t>Otros gastos financieros</t>
  </si>
  <si>
    <t>42</t>
  </si>
  <si>
    <t>A Organismos Autónomos</t>
  </si>
  <si>
    <t>45</t>
  </si>
  <si>
    <t>A Comunidades Autónomas</t>
  </si>
  <si>
    <t>46</t>
  </si>
  <si>
    <t>A Corporaciones Locales</t>
  </si>
  <si>
    <t>47</t>
  </si>
  <si>
    <t>A empresas privadas</t>
  </si>
  <si>
    <t>48</t>
  </si>
  <si>
    <t>A familias e instituciones sin fines de lucro</t>
  </si>
  <si>
    <t>50</t>
  </si>
  <si>
    <t>Fondo de contingencia</t>
  </si>
  <si>
    <t>52</t>
  </si>
  <si>
    <t>60</t>
  </si>
  <si>
    <t>Inversión en terrenos</t>
  </si>
  <si>
    <t>61</t>
  </si>
  <si>
    <t>Inversión en infraestructuras y bienes de uso general</t>
  </si>
  <si>
    <t>62</t>
  </si>
  <si>
    <t>Inversión nueva asociada al funcionamiento de los servicios</t>
  </si>
  <si>
    <t>63</t>
  </si>
  <si>
    <t>Inversión de reposición</t>
  </si>
  <si>
    <t>64</t>
  </si>
  <si>
    <t>Inversiones de carácter inmaterial</t>
  </si>
  <si>
    <t>68</t>
  </si>
  <si>
    <t>Otras inversiones</t>
  </si>
  <si>
    <t>76</t>
  </si>
  <si>
    <t>78</t>
  </si>
  <si>
    <t>83</t>
  </si>
  <si>
    <t>Concesión de préstamos al personal</t>
  </si>
  <si>
    <t>91</t>
  </si>
  <si>
    <t>Amortización de préstamos</t>
  </si>
  <si>
    <t>GASTOS · Clasificación Económica por Concepto</t>
  </si>
  <si>
    <t>Ejercicio 2025 · % Ejecución = Obligaciones Reconocidas Netas / Créditos Totales (Definitivos) · Se excluyen aplicaciones sin crédito inicial ni definitivo · Descripción conforme al Anexo III de la Orden EHA/3565/2008</t>
  </si>
  <si>
    <t>Concepto</t>
  </si>
  <si>
    <t>10000</t>
  </si>
  <si>
    <t>Retribuciones básicas y otras remuneraciones de los miembros de los órganos de gobierno</t>
  </si>
  <si>
    <t>11000</t>
  </si>
  <si>
    <t>Retribuciones básicas y otras remuneraciones del personal eventual</t>
  </si>
  <si>
    <t>12000</t>
  </si>
  <si>
    <t>Retribuciones básicas del personal funcionario (sueldos y trienios)</t>
  </si>
  <si>
    <t>12001</t>
  </si>
  <si>
    <t>12003</t>
  </si>
  <si>
    <t>12004</t>
  </si>
  <si>
    <t>12005</t>
  </si>
  <si>
    <t>12006</t>
  </si>
  <si>
    <t>12100</t>
  </si>
  <si>
    <t>Retribuciones complementarias del personal funcionario (complemento de destino y específico)</t>
  </si>
  <si>
    <t>12101</t>
  </si>
  <si>
    <t>13000</t>
  </si>
  <si>
    <t>Retribuciones del personal laboral fijo</t>
  </si>
  <si>
    <t>13002</t>
  </si>
  <si>
    <t>13100</t>
  </si>
  <si>
    <t>Retribuciones del personal laboral temporal</t>
  </si>
  <si>
    <t>15000</t>
  </si>
  <si>
    <t>Productividad</t>
  </si>
  <si>
    <t>15100</t>
  </si>
  <si>
    <t>Gratificaciones</t>
  </si>
  <si>
    <t>16000</t>
  </si>
  <si>
    <t>Cuotas sociales (Seguridad Social y otras)</t>
  </si>
  <si>
    <t>16204</t>
  </si>
  <si>
    <t>Gastos sociales del personal</t>
  </si>
  <si>
    <t>20000</t>
  </si>
  <si>
    <t>Arrendamientos de terrenos y bienes naturales</t>
  </si>
  <si>
    <t>20200</t>
  </si>
  <si>
    <t>Arrendamientos de edificios y otras construcciones</t>
  </si>
  <si>
    <t>20300</t>
  </si>
  <si>
    <t>Arrendamientos de maquinaria, instalaciones y utillaje</t>
  </si>
  <si>
    <t>20400</t>
  </si>
  <si>
    <t>Arrendamientos de material de transporte</t>
  </si>
  <si>
    <t>21000</t>
  </si>
  <si>
    <t>Reparación, mantenimiento y conservación de infraestructuras y bienes naturales</t>
  </si>
  <si>
    <t>21001</t>
  </si>
  <si>
    <t>21200</t>
  </si>
  <si>
    <t>Reparación, mantenimiento y conservación de edificios y otras construcciones</t>
  </si>
  <si>
    <t>21300</t>
  </si>
  <si>
    <t>Reparación, mantenimiento y conservación de maquinaria, instalaciones técnicas y utillaje</t>
  </si>
  <si>
    <t>21400</t>
  </si>
  <si>
    <t>Reparación, mantenimiento y conservación de elementos de transporte</t>
  </si>
  <si>
    <t>21600</t>
  </si>
  <si>
    <t>Reparación, mantenimiento y conservación de equipos para procesos de información</t>
  </si>
  <si>
    <t>22000</t>
  </si>
  <si>
    <t>Material de oficina</t>
  </si>
  <si>
    <t>22001</t>
  </si>
  <si>
    <t>22100</t>
  </si>
  <si>
    <t>Suministros (energía, agua, combustibles, vestuario, etc.)</t>
  </si>
  <si>
    <t>22103</t>
  </si>
  <si>
    <t>22104</t>
  </si>
  <si>
    <t>22110</t>
  </si>
  <si>
    <t>22199</t>
  </si>
  <si>
    <t>22200</t>
  </si>
  <si>
    <t>Comunicaciones</t>
  </si>
  <si>
    <t>22203</t>
  </si>
  <si>
    <t>22400</t>
  </si>
  <si>
    <t>Primas de seguros</t>
  </si>
  <si>
    <t>22401</t>
  </si>
  <si>
    <t>22500</t>
  </si>
  <si>
    <t>Tributos</t>
  </si>
  <si>
    <t>22601</t>
  </si>
  <si>
    <t>Gastos diversos</t>
  </si>
  <si>
    <t>22602</t>
  </si>
  <si>
    <t>22603</t>
  </si>
  <si>
    <t>22604</t>
  </si>
  <si>
    <t>22606</t>
  </si>
  <si>
    <t>22607</t>
  </si>
  <si>
    <t>22609</t>
  </si>
  <si>
    <t>22651</t>
  </si>
  <si>
    <t>22698</t>
  </si>
  <si>
    <t>22699</t>
  </si>
  <si>
    <t>22700</t>
  </si>
  <si>
    <t>22701</t>
  </si>
  <si>
    <t>22702</t>
  </si>
  <si>
    <t>22706</t>
  </si>
  <si>
    <t>22708</t>
  </si>
  <si>
    <t>22799</t>
  </si>
  <si>
    <t>23000</t>
  </si>
  <si>
    <t>Dietas</t>
  </si>
  <si>
    <t>23020</t>
  </si>
  <si>
    <t>23120</t>
  </si>
  <si>
    <t>Locomoción</t>
  </si>
  <si>
    <t>23300</t>
  </si>
  <si>
    <t>Otras indemnizaciones</t>
  </si>
  <si>
    <t>23301</t>
  </si>
  <si>
    <t>23310</t>
  </si>
  <si>
    <t>24000</t>
  </si>
  <si>
    <t>Gastos de edición y distribución</t>
  </si>
  <si>
    <t>31000</t>
  </si>
  <si>
    <t>Intereses de préstamos y otras operaciones financieras en euros</t>
  </si>
  <si>
    <t>31100</t>
  </si>
  <si>
    <t>Gastos de formalización, modificación y cancelación de préstamos</t>
  </si>
  <si>
    <t>31900</t>
  </si>
  <si>
    <t>Otros gastos financieros de préstamos y operaciones financieras en euros</t>
  </si>
  <si>
    <t>35200</t>
  </si>
  <si>
    <t>Intereses de demora</t>
  </si>
  <si>
    <t>35900</t>
  </si>
  <si>
    <t>42110</t>
  </si>
  <si>
    <t>A Organismos Autónomos y agencias del Estado</t>
  </si>
  <si>
    <t>46100</t>
  </si>
  <si>
    <t>A Diputaciones, Consejos o Cabildos insulares</t>
  </si>
  <si>
    <t>46600</t>
  </si>
  <si>
    <t>A otras Entidades que agrupen municipios</t>
  </si>
  <si>
    <t>46700</t>
  </si>
  <si>
    <t>A Consorcios</t>
  </si>
  <si>
    <t>47900</t>
  </si>
  <si>
    <t>Otras subvenciones a Empresas privadas</t>
  </si>
  <si>
    <t>47901</t>
  </si>
  <si>
    <t>47902</t>
  </si>
  <si>
    <t>47903</t>
  </si>
  <si>
    <t>48000</t>
  </si>
  <si>
    <t>A Familias e Instituciones sin fines de lucro</t>
  </si>
  <si>
    <t>48002</t>
  </si>
  <si>
    <t>48005</t>
  </si>
  <si>
    <t>48006</t>
  </si>
  <si>
    <t>48007</t>
  </si>
  <si>
    <t>48900</t>
  </si>
  <si>
    <t>48901</t>
  </si>
  <si>
    <t>48902</t>
  </si>
  <si>
    <t>48903</t>
  </si>
  <si>
    <t>48904</t>
  </si>
  <si>
    <t>48905</t>
  </si>
  <si>
    <t>48906</t>
  </si>
  <si>
    <t>48907</t>
  </si>
  <si>
    <t>48908</t>
  </si>
  <si>
    <t>48909</t>
  </si>
  <si>
    <t>48910</t>
  </si>
  <si>
    <t>48911</t>
  </si>
  <si>
    <t>50000</t>
  </si>
  <si>
    <t>Fondo de Contingencia de Ejecución Presupuestaria</t>
  </si>
  <si>
    <t>60001</t>
  </si>
  <si>
    <t>60900</t>
  </si>
  <si>
    <t>Otras inversiones nuevas en infraestructuras y bienes destinados al uso general</t>
  </si>
  <si>
    <t>61900</t>
  </si>
  <si>
    <t>Otras inversiones de reposición de infraestructuras y bienes destinados al uso general</t>
  </si>
  <si>
    <t>61905</t>
  </si>
  <si>
    <t>61906</t>
  </si>
  <si>
    <t>62202</t>
  </si>
  <si>
    <t>Inversión nueva en edificios y otras construcciones asociada al funcionamiento de los servicios</t>
  </si>
  <si>
    <t>62224</t>
  </si>
  <si>
    <t>62500</t>
  </si>
  <si>
    <t>Inversión nueva en mobiliario asociada al funcionamiento de los servicios</t>
  </si>
  <si>
    <t>62501</t>
  </si>
  <si>
    <t>62504</t>
  </si>
  <si>
    <t>62600</t>
  </si>
  <si>
    <t>Inversión nueva en equipos para procesos de información asociada al funcionamiento de los servicios</t>
  </si>
  <si>
    <t>62900</t>
  </si>
  <si>
    <t>Otras inversiones nuevas asociadas al funcionamiento operativo de los servicios</t>
  </si>
  <si>
    <t>62901</t>
  </si>
  <si>
    <t>63500</t>
  </si>
  <si>
    <t>Inversión de reposición en mobiliario asociada al funcionamiento de los servicios</t>
  </si>
  <si>
    <t>63509</t>
  </si>
  <si>
    <t>64100</t>
  </si>
  <si>
    <t>Gastos en aplicaciones informáticas</t>
  </si>
  <si>
    <t>76300</t>
  </si>
  <si>
    <t>A Mancomunidades (transferencias de capital)</t>
  </si>
  <si>
    <t>78000</t>
  </si>
  <si>
    <t>A Familias e Instituciones sin fines de lucro (transferencias de capital)</t>
  </si>
  <si>
    <t>83000</t>
  </si>
  <si>
    <t>91300</t>
  </si>
  <si>
    <t>Amortización de préstamos a largo plazo</t>
  </si>
  <si>
    <t>GASTOS · Clasificación Funcional por Área de Gasto</t>
  </si>
  <si>
    <t>Área</t>
  </si>
  <si>
    <t>0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</si>
  <si>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</si>
  <si>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</si>
  <si>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</si>
  <si>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</si>
  <si>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</si>
  <si>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</si>
  <si>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>GASTOS · Clasificación Funcional por Política de Gasto</t>
  </si>
  <si>
    <t>Política</t>
  </si>
  <si>
    <t>01</t>
  </si>
  <si>
    <t>Seguridad y movilidad ciudadana</t>
  </si>
  <si>
    <t>Vivienda y urbanismo</t>
  </si>
  <si>
    <t>Bienestar comunitario</t>
  </si>
  <si>
    <t>17</t>
  </si>
  <si>
    <t>Medio ambiente</t>
  </si>
  <si>
    <t>Pensiones</t>
  </si>
  <si>
    <t>Otras prestaciones económicas a favor de empleados</t>
  </si>
  <si>
    <t>Servicios sociales y promoción social</t>
  </si>
  <si>
    <t>Fomento del empleo</t>
  </si>
  <si>
    <t>Sanidad</t>
  </si>
  <si>
    <t>32</t>
  </si>
  <si>
    <t>Educación</t>
  </si>
  <si>
    <t>33</t>
  </si>
  <si>
    <t>Cultura</t>
  </si>
  <si>
    <t>34</t>
  </si>
  <si>
    <t>Deporte</t>
  </si>
  <si>
    <t>41</t>
  </si>
  <si>
    <t>Agricultura, ganadería y pesca</t>
  </si>
  <si>
    <t>Industria y energía</t>
  </si>
  <si>
    <t>43</t>
  </si>
  <si>
    <t>Comercio, turismo y pequeñas y medianas empresas</t>
  </si>
  <si>
    <t>Infraestructuras</t>
  </si>
  <si>
    <t>49</t>
  </si>
  <si>
    <t>Otras actuaciones de carácter económico</t>
  </si>
  <si>
    <t>Órganos de gobierno</t>
  </si>
  <si>
    <t>92</t>
  </si>
  <si>
    <t>Servicios de carácter general</t>
  </si>
  <si>
    <t>93</t>
  </si>
  <si>
    <t>Administración financiera y tributaria</t>
  </si>
  <si>
    <t>94</t>
  </si>
  <si>
    <t>Transferencias a otras Administraciones Públicas</t>
  </si>
  <si>
    <t>GASTOS · Clasificación Funcional por Grupo de Función/Programa</t>
  </si>
  <si>
    <t>Grupo/Programa</t>
  </si>
  <si>
    <t>011</t>
  </si>
  <si>
    <t>130</t>
  </si>
  <si>
    <t>132</t>
  </si>
  <si>
    <t>133</t>
  </si>
  <si>
    <t>135</t>
  </si>
  <si>
    <t>136</t>
  </si>
  <si>
    <t>150</t>
  </si>
  <si>
    <t>151</t>
  </si>
  <si>
    <t>152</t>
  </si>
  <si>
    <t>153</t>
  </si>
  <si>
    <t>160</t>
  </si>
  <si>
    <t>161</t>
  </si>
  <si>
    <t>162</t>
  </si>
  <si>
    <t>163</t>
  </si>
  <si>
    <t>164</t>
  </si>
  <si>
    <t>165</t>
  </si>
  <si>
    <t>170</t>
  </si>
  <si>
    <t>171</t>
  </si>
  <si>
    <t>172</t>
  </si>
  <si>
    <t>179</t>
  </si>
  <si>
    <t>211</t>
  </si>
  <si>
    <t>221</t>
  </si>
  <si>
    <t>231</t>
  </si>
  <si>
    <t>241</t>
  </si>
  <si>
    <t>311</t>
  </si>
  <si>
    <t>312</t>
  </si>
  <si>
    <t>320</t>
  </si>
  <si>
    <t>321</t>
  </si>
  <si>
    <t>323</t>
  </si>
  <si>
    <t>326</t>
  </si>
  <si>
    <t>327</t>
  </si>
  <si>
    <t>330</t>
  </si>
  <si>
    <t>332</t>
  </si>
  <si>
    <t>333</t>
  </si>
  <si>
    <t>334</t>
  </si>
  <si>
    <t>336</t>
  </si>
  <si>
    <t>337</t>
  </si>
  <si>
    <t>338</t>
  </si>
  <si>
    <t>340</t>
  </si>
  <si>
    <t>341</t>
  </si>
  <si>
    <t>342</t>
  </si>
  <si>
    <t>412</t>
  </si>
  <si>
    <t>414</t>
  </si>
  <si>
    <t>419</t>
  </si>
  <si>
    <t>422</t>
  </si>
  <si>
    <t>425</t>
  </si>
  <si>
    <t>430</t>
  </si>
  <si>
    <t>431</t>
  </si>
  <si>
    <t>433</t>
  </si>
  <si>
    <t>452</t>
  </si>
  <si>
    <t>454</t>
  </si>
  <si>
    <t>459</t>
  </si>
  <si>
    <t>491</t>
  </si>
  <si>
    <t>493</t>
  </si>
  <si>
    <t>912</t>
  </si>
  <si>
    <t>920</t>
  </si>
  <si>
    <t>923</t>
  </si>
  <si>
    <t>924</t>
  </si>
  <si>
    <t>925</t>
  </si>
  <si>
    <t>926</t>
  </si>
  <si>
    <t>929</t>
  </si>
  <si>
    <t>931</t>
  </si>
  <si>
    <t>932</t>
  </si>
  <si>
    <t>933</t>
  </si>
  <si>
    <t>934</t>
  </si>
  <si>
    <t>942</t>
  </si>
  <si>
    <t>943</t>
  </si>
  <si>
    <t>INGRESOS · Clasificación Económica por Capítulo</t>
  </si>
  <si>
    <t>Ejercicio 2025 · % Ejecución/Liquidación = Derechos Reconocidos Netos / Previsiones Definitivas</t>
  </si>
  <si>
    <t>Previsiones Iniciales</t>
  </si>
  <si>
    <t>Impuestos directos</t>
  </si>
  <si>
    <t>Impuestos indirectos</t>
  </si>
  <si>
    <t>Tasas, precios públicos y otros ingresos</t>
  </si>
  <si>
    <t>Ingresos patrimoniales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</si>
</sst>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</font>
    <font>
      <b/>
      <sz val="16"/>
      <color rgb="FF1F4E78"/>
      <name val="Arial"/>
      <charset val="1"/>
    </font>
    <font>
      <b/>
      <sz val="12"/>
      <color rgb="FF1F4E78"/>
      <name val="Arial"/>
      <charset val="1"/>
    </font>
    <font>
      <i/>
      <sz val="9"/>
      <color rgb="FF666666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4"/>
      <color rgb="FF1F4E78"/>
      <name val="Arial"/>
      <charset val="1"/>
    </font>
    <font>
      <b/>
      <sz val="10"/>
      <color rgb="FFFFFFFF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10" fontId="2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/>
    <xf numFmtId="10" fontId="5" fillId="0" borderId="1" xfId="0" applyNumberFormat="1" applyFont="1" applyBorder="1"/>
    <xf numFmtId="0" fontId="4" fillId="3" borderId="1" xfId="0" applyFont="1" applyFill="1" applyBorder="1"/>
    <xf numFmtId="4" fontId="4" fillId="3" borderId="1" xfId="0" applyNumberFormat="1" applyFont="1" applyFill="1" applyBorder="1"/>
    <xf numFmtId="10" fontId="4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sqref="A1:D1"/>
    </sheetView>
  </sheetViews>
  <sheetFormatPr baseColWidth="10" defaultColWidth="8.6328125" defaultRowHeight="14.5"/>
  <cols>
    <col min="1" max="1" width="42" customWidth="1"/>
    <col min="2" max="2" width="20" customWidth="1"/>
    <col min="3" max="4" width="4" customWidth="1"/>
  </cols>
  <sheetData>
    <row r="1" spans="1:4" ht="20">
      <c r="A1" s="4" t="s">
        <v>0</v>
      </c>
      <c r="B1" s="4"/>
      <c r="C1" s="4"/>
      <c r="D1" s="4"/>
    </row>
    <row r="2" spans="1:4" ht="15.5">
      <c r="A2" s="3" t="s">
        <v>1</v>
      </c>
      <c r="B2" s="3"/>
      <c r="C2" s="3"/>
      <c r="D2" s="3"/>
    </row>
    <row r="3" spans="1:4">
      <c r="A3" s="2" t="s">
        <v>2</v>
      </c>
      <c r="B3" s="2"/>
      <c r="C3" s="2"/>
      <c r="D3" s="2"/>
    </row>
    <row r="5" spans="1:4">
      <c r="A5" s="5" t="s">
        <v>3</v>
      </c>
    </row>
    <row r="6" spans="1:4">
      <c r="A6" s="6" t="s">
        <v>4</v>
      </c>
      <c r="B6" s="7">
        <f>SUM('Gastos-Capitulo'!D5:D13)</f>
        <v>23965361.759999998</v>
      </c>
    </row>
    <row r="7" spans="1:4">
      <c r="A7" s="6" t="s">
        <v>5</v>
      </c>
      <c r="B7" s="7">
        <f>SUM('Gastos-Capitulo'!E5:E13)</f>
        <v>16695215.620000001</v>
      </c>
    </row>
    <row r="8" spans="1:4">
      <c r="A8" s="6" t="s">
        <v>6</v>
      </c>
      <c r="B8" s="7">
        <f>SUM('Gastos-Capitulo'!F5:F13)</f>
        <v>15037157.689999999</v>
      </c>
    </row>
    <row r="9" spans="1:4" ht="15.5">
      <c r="A9" s="6" t="s">
        <v>7</v>
      </c>
      <c r="B9" s="8">
        <f>B7/B6</f>
        <v>0.69663941597015988</v>
      </c>
    </row>
    <row r="11" spans="1:4">
      <c r="A11" s="5" t="s">
        <v>8</v>
      </c>
    </row>
    <row r="12" spans="1:4">
      <c r="A12" s="6" t="s">
        <v>9</v>
      </c>
      <c r="B12" s="7">
        <f>SUM('Ingresos-Capitulo'!D5:D12)</f>
        <v>23965361.760000002</v>
      </c>
    </row>
    <row r="13" spans="1:4">
      <c r="A13" s="6" t="s">
        <v>10</v>
      </c>
      <c r="B13" s="7">
        <f>SUM('Ingresos-Capitulo'!E5:E12)</f>
        <v>17405614.16</v>
      </c>
    </row>
    <row r="14" spans="1:4" ht="15.5">
      <c r="A14" s="6" t="s">
        <v>11</v>
      </c>
      <c r="B14" s="8">
        <f>B13/B12</f>
        <v>0.7262821372907996</v>
      </c>
    </row>
  </sheetData>
  <mergeCells count="3">
    <mergeCell ref="A1:D1"/>
    <mergeCell ref="A2:D2"/>
    <mergeCell ref="A3:D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ySplit="4" topLeftCell="A5" activePane="bottomLeft" state="frozen"/>
      <selection pane="bottomLeft" sqref="A1:G1"/>
    </sheetView>
  </sheetViews>
  <sheetFormatPr baseColWidth="10" defaultColWidth="8.6328125" defaultRowHeight="14.5"/>
  <cols>
    <col min="1" max="1" width="10" customWidth="1"/>
    <col min="2" max="2" width="46" customWidth="1"/>
    <col min="3" max="3" width="16" customWidth="1"/>
    <col min="4" max="5" width="20" customWidth="1"/>
    <col min="6" max="7" width="16" customWidth="1"/>
  </cols>
  <sheetData>
    <row r="1" spans="1:7" ht="18">
      <c r="A1" s="1" t="s">
        <v>12</v>
      </c>
      <c r="B1" s="1"/>
      <c r="C1" s="1"/>
      <c r="D1" s="1"/>
      <c r="E1" s="1"/>
      <c r="F1" s="1"/>
      <c r="G1" s="1"/>
    </row>
    <row r="2" spans="1:7">
      <c r="A2" s="2" t="s">
        <v>13</v>
      </c>
      <c r="B2" s="2"/>
      <c r="C2" s="2"/>
      <c r="D2" s="2"/>
      <c r="E2" s="2"/>
      <c r="F2" s="2"/>
      <c r="G2" s="2"/>
    </row>
    <row r="4" spans="1:7" ht="39">
      <c r="A4" s="9" t="s">
        <v>14</v>
      </c>
      <c r="B4" s="9" t="s">
        <v>15</v>
      </c>
      <c r="C4" s="9" t="s">
        <v>16</v>
      </c>
      <c r="D4" s="9" t="s">
        <v>4</v>
      </c>
      <c r="E4" s="9" t="s">
        <v>5</v>
      </c>
      <c r="F4" s="9" t="s">
        <v>6</v>
      </c>
      <c r="G4" s="9" t="s">
        <v>17</v>
      </c>
    </row>
    <row r="5" spans="1:7">
      <c r="A5" s="10" t="s">
        <v>18</v>
      </c>
      <c r="B5" s="11" t="s">
        <v>19</v>
      </c>
      <c r="C5" s="12">
        <v>6769215.3700000001</v>
      </c>
      <c r="D5" s="12">
        <v>7162780.3499999996</v>
      </c>
      <c r="E5" s="12">
        <v>5642382.7000000002</v>
      </c>
      <c r="F5" s="12">
        <v>5624204.25</v>
      </c>
      <c r="G5" s="13">
        <f t="shared" ref="G5:G14" si="0">IF(D5=0,0,E5/D5)</f>
        <v>0.78773638507566413</v>
      </c>
    </row>
    <row r="6" spans="1:7">
      <c r="A6" s="10" t="s">
        <v>20</v>
      </c>
      <c r="B6" s="11" t="s">
        <v>21</v>
      </c>
      <c r="C6" s="12">
        <v>9038110.8499999996</v>
      </c>
      <c r="D6" s="12">
        <v>10699345.58</v>
      </c>
      <c r="E6" s="12">
        <v>7039646.3799999999</v>
      </c>
      <c r="F6" s="12">
        <v>5673876.3399999999</v>
      </c>
      <c r="G6" s="13">
        <f t="shared" si="0"/>
        <v>0.65795111741778134</v>
      </c>
    </row>
    <row r="7" spans="1:7">
      <c r="A7" s="10" t="s">
        <v>22</v>
      </c>
      <c r="B7" s="11" t="s">
        <v>23</v>
      </c>
      <c r="C7" s="12">
        <v>209961.88</v>
      </c>
      <c r="D7" s="12">
        <v>209961.88</v>
      </c>
      <c r="E7" s="12">
        <v>152178.72</v>
      </c>
      <c r="F7" s="12">
        <v>152178.72</v>
      </c>
      <c r="G7" s="13">
        <f t="shared" si="0"/>
        <v>0.72479213845865731</v>
      </c>
    </row>
    <row r="8" spans="1:7">
      <c r="A8" s="10" t="s">
        <v>24</v>
      </c>
      <c r="B8" s="11" t="s">
        <v>25</v>
      </c>
      <c r="C8" s="12">
        <v>1309465.54</v>
      </c>
      <c r="D8" s="12">
        <v>1443073.4</v>
      </c>
      <c r="E8" s="12">
        <v>1305590.46</v>
      </c>
      <c r="F8" s="12">
        <v>1119343.1100000001</v>
      </c>
      <c r="G8" s="13">
        <f t="shared" si="0"/>
        <v>0.90472907337908115</v>
      </c>
    </row>
    <row r="9" spans="1:7">
      <c r="A9" s="10" t="s">
        <v>26</v>
      </c>
      <c r="B9" s="11" t="s">
        <v>27</v>
      </c>
      <c r="C9" s="12">
        <v>15000</v>
      </c>
      <c r="D9" s="12">
        <v>0</v>
      </c>
      <c r="E9" s="12">
        <v>0</v>
      </c>
      <c r="F9" s="12">
        <v>0</v>
      </c>
      <c r="G9" s="13">
        <f t="shared" si="0"/>
        <v>0</v>
      </c>
    </row>
    <row r="10" spans="1:7">
      <c r="A10" s="10" t="s">
        <v>28</v>
      </c>
      <c r="B10" s="11" t="s">
        <v>29</v>
      </c>
      <c r="C10" s="12">
        <v>2614180.37</v>
      </c>
      <c r="D10" s="12">
        <v>3136972.83</v>
      </c>
      <c r="E10" s="12">
        <v>1246148.75</v>
      </c>
      <c r="F10" s="12">
        <v>1167946.6599999999</v>
      </c>
      <c r="G10" s="13">
        <f t="shared" si="0"/>
        <v>0.39724563059094137</v>
      </c>
    </row>
    <row r="11" spans="1:7">
      <c r="A11" s="10" t="s">
        <v>30</v>
      </c>
      <c r="B11" s="11" t="s">
        <v>31</v>
      </c>
      <c r="C11" s="12">
        <v>39151.72</v>
      </c>
      <c r="D11" s="12">
        <v>39240.22</v>
      </c>
      <c r="E11" s="12">
        <v>37281.11</v>
      </c>
      <c r="F11" s="12">
        <v>27621.11</v>
      </c>
      <c r="G11" s="13">
        <f t="shared" si="0"/>
        <v>0.95007392924912248</v>
      </c>
    </row>
    <row r="12" spans="1:7">
      <c r="A12" s="10" t="s">
        <v>32</v>
      </c>
      <c r="B12" s="11" t="s">
        <v>33</v>
      </c>
      <c r="C12" s="12">
        <v>2000</v>
      </c>
      <c r="D12" s="12">
        <v>2000</v>
      </c>
      <c r="E12" s="12">
        <v>0</v>
      </c>
      <c r="F12" s="12">
        <v>0</v>
      </c>
      <c r="G12" s="13">
        <f t="shared" si="0"/>
        <v>0</v>
      </c>
    </row>
    <row r="13" spans="1:7">
      <c r="A13" s="10" t="s">
        <v>34</v>
      </c>
      <c r="B13" s="11" t="s">
        <v>35</v>
      </c>
      <c r="C13" s="12">
        <v>1271987.5</v>
      </c>
      <c r="D13" s="12">
        <v>1271987.5</v>
      </c>
      <c r="E13" s="12">
        <v>1271987.5</v>
      </c>
      <c r="F13" s="12">
        <v>1271987.5</v>
      </c>
      <c r="G13" s="13">
        <f t="shared" si="0"/>
        <v>1</v>
      </c>
    </row>
    <row r="14" spans="1:7">
      <c r="A14" s="14" t="s">
        <v>36</v>
      </c>
      <c r="B14" s="14"/>
      <c r="C14" s="15">
        <f>SUM(C5:C13)</f>
        <v>21269073.23</v>
      </c>
      <c r="D14" s="15">
        <f>SUM(D5:D13)</f>
        <v>23965361.759999998</v>
      </c>
      <c r="E14" s="15">
        <f>SUM(E5:E13)</f>
        <v>16695215.620000001</v>
      </c>
      <c r="F14" s="15">
        <f>SUM(F5:F13)</f>
        <v>15037157.689999999</v>
      </c>
      <c r="G14" s="16">
        <f t="shared" si="0"/>
        <v>0.69663941597015988</v>
      </c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pane ySplit="4" topLeftCell="A5" activePane="bottomLeft" state="frozen"/>
      <selection pane="bottomLeft" sqref="A1:G1"/>
    </sheetView>
  </sheetViews>
  <sheetFormatPr baseColWidth="10" defaultColWidth="8.6328125" defaultRowHeight="14.5"/>
  <cols>
    <col min="1" max="1" width="10" customWidth="1"/>
    <col min="2" max="2" width="46" customWidth="1"/>
    <col min="3" max="3" width="16" customWidth="1"/>
    <col min="4" max="5" width="20" customWidth="1"/>
    <col min="6" max="7" width="16" customWidth="1"/>
  </cols>
  <sheetData>
    <row r="1" spans="1:7" ht="18">
      <c r="A1" s="1" t="s">
        <v>37</v>
      </c>
      <c r="B1" s="1"/>
      <c r="C1" s="1"/>
      <c r="D1" s="1"/>
      <c r="E1" s="1"/>
      <c r="F1" s="1"/>
      <c r="G1" s="1"/>
    </row>
    <row r="2" spans="1:7">
      <c r="A2" s="2" t="s">
        <v>13</v>
      </c>
      <c r="B2" s="2"/>
      <c r="C2" s="2"/>
      <c r="D2" s="2"/>
      <c r="E2" s="2"/>
      <c r="F2" s="2"/>
      <c r="G2" s="2"/>
    </row>
    <row r="4" spans="1:7" ht="39">
      <c r="A4" s="9" t="s">
        <v>38</v>
      </c>
      <c r="B4" s="9" t="s">
        <v>15</v>
      </c>
      <c r="C4" s="9" t="s">
        <v>16</v>
      </c>
      <c r="D4" s="9" t="s">
        <v>4</v>
      </c>
      <c r="E4" s="9" t="s">
        <v>5</v>
      </c>
      <c r="F4" s="9" t="s">
        <v>6</v>
      </c>
      <c r="G4" s="9" t="s">
        <v>17</v>
      </c>
    </row>
    <row r="5" spans="1:7">
      <c r="A5" s="10" t="s">
        <v>39</v>
      </c>
      <c r="B5" s="11" t="s">
        <v>40</v>
      </c>
      <c r="C5" s="12">
        <v>128246.07</v>
      </c>
      <c r="D5" s="12">
        <v>128246.07</v>
      </c>
      <c r="E5" s="12">
        <v>122502.9</v>
      </c>
      <c r="F5" s="12">
        <v>122502.9</v>
      </c>
      <c r="G5" s="13">
        <f t="shared" ref="G5:G37" si="0">IF(D5=0,0,E5/D5)</f>
        <v>0.95521757508826577</v>
      </c>
    </row>
    <row r="6" spans="1:7">
      <c r="A6" s="10" t="s">
        <v>41</v>
      </c>
      <c r="B6" s="11" t="s">
        <v>42</v>
      </c>
      <c r="C6" s="12">
        <v>59563.42</v>
      </c>
      <c r="D6" s="12">
        <v>59563.42</v>
      </c>
      <c r="E6" s="12">
        <v>58507.56</v>
      </c>
      <c r="F6" s="12">
        <v>58507.56</v>
      </c>
      <c r="G6" s="13">
        <f t="shared" si="0"/>
        <v>0.98227334830672919</v>
      </c>
    </row>
    <row r="7" spans="1:7">
      <c r="A7" s="10" t="s">
        <v>43</v>
      </c>
      <c r="B7" s="11" t="s">
        <v>44</v>
      </c>
      <c r="C7" s="12">
        <v>2685681.82</v>
      </c>
      <c r="D7" s="12">
        <v>2685681.82</v>
      </c>
      <c r="E7" s="12">
        <v>2268620.25</v>
      </c>
      <c r="F7" s="12">
        <v>2268054.88</v>
      </c>
      <c r="G7" s="13">
        <f t="shared" si="0"/>
        <v>0.84470924035223205</v>
      </c>
    </row>
    <row r="8" spans="1:7">
      <c r="A8" s="10" t="s">
        <v>45</v>
      </c>
      <c r="B8" s="11" t="s">
        <v>46</v>
      </c>
      <c r="C8" s="12">
        <v>2084035.45</v>
      </c>
      <c r="D8" s="12">
        <v>2358871.58</v>
      </c>
      <c r="E8" s="12">
        <v>1588488.75</v>
      </c>
      <c r="F8" s="12">
        <v>1586375.23</v>
      </c>
      <c r="G8" s="13">
        <f t="shared" si="0"/>
        <v>0.67341044059719435</v>
      </c>
    </row>
    <row r="9" spans="1:7">
      <c r="A9" s="10" t="s">
        <v>47</v>
      </c>
      <c r="B9" s="11" t="s">
        <v>48</v>
      </c>
      <c r="C9" s="12">
        <v>0</v>
      </c>
      <c r="D9" s="12">
        <v>0</v>
      </c>
      <c r="E9" s="12">
        <v>0</v>
      </c>
      <c r="F9" s="12">
        <v>0</v>
      </c>
      <c r="G9" s="13">
        <f t="shared" si="0"/>
        <v>0</v>
      </c>
    </row>
    <row r="10" spans="1:7">
      <c r="A10" s="10" t="s">
        <v>49</v>
      </c>
      <c r="B10" s="11" t="s">
        <v>50</v>
      </c>
      <c r="C10" s="12">
        <v>141630.06</v>
      </c>
      <c r="D10" s="12">
        <v>141630.06</v>
      </c>
      <c r="E10" s="12">
        <v>259817.34</v>
      </c>
      <c r="F10" s="12">
        <v>259817.34</v>
      </c>
      <c r="G10" s="13">
        <f t="shared" si="0"/>
        <v>1.834478782258512</v>
      </c>
    </row>
    <row r="11" spans="1:7" ht="25">
      <c r="A11" s="10" t="s">
        <v>51</v>
      </c>
      <c r="B11" s="11" t="s">
        <v>52</v>
      </c>
      <c r="C11" s="12">
        <v>1670058.55</v>
      </c>
      <c r="D11" s="12">
        <v>1788787.4</v>
      </c>
      <c r="E11" s="12">
        <v>1344445.9</v>
      </c>
      <c r="F11" s="12">
        <v>1328946.3400000001</v>
      </c>
      <c r="G11" s="13">
        <f t="shared" si="0"/>
        <v>0.75159624894495569</v>
      </c>
    </row>
    <row r="12" spans="1:7">
      <c r="A12" s="10" t="s">
        <v>53</v>
      </c>
      <c r="B12" s="11" t="s">
        <v>54</v>
      </c>
      <c r="C12" s="12">
        <v>112467.68</v>
      </c>
      <c r="D12" s="12">
        <v>106572.68</v>
      </c>
      <c r="E12" s="12">
        <v>106572.68</v>
      </c>
      <c r="F12" s="12">
        <v>97861.8</v>
      </c>
      <c r="G12" s="13">
        <f t="shared" si="0"/>
        <v>1</v>
      </c>
    </row>
    <row r="13" spans="1:7">
      <c r="A13" s="10" t="s">
        <v>55</v>
      </c>
      <c r="B13" s="11" t="s">
        <v>56</v>
      </c>
      <c r="C13" s="12">
        <v>304250.17</v>
      </c>
      <c r="D13" s="12">
        <v>409961.73</v>
      </c>
      <c r="E13" s="12">
        <v>374693.19</v>
      </c>
      <c r="F13" s="12">
        <v>295706</v>
      </c>
      <c r="G13" s="13">
        <f t="shared" si="0"/>
        <v>0.91397114067208185</v>
      </c>
    </row>
    <row r="14" spans="1:7">
      <c r="A14" s="10" t="s">
        <v>57</v>
      </c>
      <c r="B14" s="11" t="s">
        <v>58</v>
      </c>
      <c r="C14" s="12">
        <v>8452993</v>
      </c>
      <c r="D14" s="12">
        <v>10016911.17</v>
      </c>
      <c r="E14" s="12">
        <v>6392894.4100000001</v>
      </c>
      <c r="F14" s="12">
        <v>5157245.62</v>
      </c>
      <c r="G14" s="13">
        <f t="shared" si="0"/>
        <v>0.63821015296075545</v>
      </c>
    </row>
    <row r="15" spans="1:7">
      <c r="A15" s="10" t="s">
        <v>59</v>
      </c>
      <c r="B15" s="11" t="s">
        <v>60</v>
      </c>
      <c r="C15" s="12">
        <v>165900</v>
      </c>
      <c r="D15" s="12">
        <v>165900</v>
      </c>
      <c r="E15" s="12">
        <v>165486.1</v>
      </c>
      <c r="F15" s="12">
        <v>123062.92</v>
      </c>
      <c r="G15" s="13">
        <f t="shared" si="0"/>
        <v>0.9975051235684147</v>
      </c>
    </row>
    <row r="16" spans="1:7">
      <c r="A16" s="10" t="s">
        <v>61</v>
      </c>
      <c r="B16" s="11" t="s">
        <v>62</v>
      </c>
      <c r="C16" s="12">
        <v>2500</v>
      </c>
      <c r="D16" s="12">
        <v>0</v>
      </c>
      <c r="E16" s="12">
        <v>0</v>
      </c>
      <c r="F16" s="12">
        <v>0</v>
      </c>
      <c r="G16" s="13">
        <f t="shared" si="0"/>
        <v>0</v>
      </c>
    </row>
    <row r="17" spans="1:7">
      <c r="A17" s="10" t="s">
        <v>63</v>
      </c>
      <c r="B17" s="11" t="s">
        <v>64</v>
      </c>
      <c r="C17" s="12">
        <v>0</v>
      </c>
      <c r="D17" s="12">
        <v>0</v>
      </c>
      <c r="E17" s="12">
        <v>0</v>
      </c>
      <c r="F17" s="12">
        <v>0</v>
      </c>
      <c r="G17" s="13">
        <f t="shared" si="0"/>
        <v>0</v>
      </c>
    </row>
    <row r="18" spans="1:7">
      <c r="A18" s="10" t="s">
        <v>65</v>
      </c>
      <c r="B18" s="11" t="s">
        <v>66</v>
      </c>
      <c r="C18" s="12">
        <v>197461.88</v>
      </c>
      <c r="D18" s="12">
        <v>197461.88</v>
      </c>
      <c r="E18" s="12">
        <v>147792.07</v>
      </c>
      <c r="F18" s="12">
        <v>147792.07</v>
      </c>
      <c r="G18" s="13">
        <f t="shared" si="0"/>
        <v>0.74845874049208894</v>
      </c>
    </row>
    <row r="19" spans="1:7">
      <c r="A19" s="10" t="s">
        <v>67</v>
      </c>
      <c r="B19" s="11" t="s">
        <v>68</v>
      </c>
      <c r="C19" s="12">
        <v>12500</v>
      </c>
      <c r="D19" s="12">
        <v>12500</v>
      </c>
      <c r="E19" s="12">
        <v>4386.6499999999996</v>
      </c>
      <c r="F19" s="12">
        <v>4386.6499999999996</v>
      </c>
      <c r="G19" s="13">
        <f t="shared" si="0"/>
        <v>0.35093199999999997</v>
      </c>
    </row>
    <row r="20" spans="1:7">
      <c r="A20" s="10" t="s">
        <v>69</v>
      </c>
      <c r="B20" s="11" t="s">
        <v>70</v>
      </c>
      <c r="C20" s="12">
        <v>72116.27</v>
      </c>
      <c r="D20" s="12">
        <v>2211.2600000000002</v>
      </c>
      <c r="E20" s="12">
        <v>2211.2600000000002</v>
      </c>
      <c r="F20" s="12">
        <v>2211.2600000000002</v>
      </c>
      <c r="G20" s="13">
        <f t="shared" si="0"/>
        <v>1</v>
      </c>
    </row>
    <row r="21" spans="1:7">
      <c r="A21" s="10" t="s">
        <v>71</v>
      </c>
      <c r="B21" s="11" t="s">
        <v>72</v>
      </c>
      <c r="C21" s="12">
        <v>0</v>
      </c>
      <c r="D21" s="12">
        <v>0</v>
      </c>
      <c r="E21" s="12">
        <v>0</v>
      </c>
      <c r="F21" s="12">
        <v>0</v>
      </c>
      <c r="G21" s="13">
        <f t="shared" si="0"/>
        <v>0</v>
      </c>
    </row>
    <row r="22" spans="1:7">
      <c r="A22" s="10" t="s">
        <v>73</v>
      </c>
      <c r="B22" s="11" t="s">
        <v>74</v>
      </c>
      <c r="C22" s="12">
        <v>644202.27</v>
      </c>
      <c r="D22" s="12">
        <v>645762.75</v>
      </c>
      <c r="E22" s="12">
        <v>641169.75</v>
      </c>
      <c r="F22" s="12">
        <v>640169.75</v>
      </c>
      <c r="G22" s="13">
        <f t="shared" si="0"/>
        <v>0.99288748073499133</v>
      </c>
    </row>
    <row r="23" spans="1:7">
      <c r="A23" s="10" t="s">
        <v>75</v>
      </c>
      <c r="B23" s="11" t="s">
        <v>76</v>
      </c>
      <c r="C23" s="12">
        <v>51640</v>
      </c>
      <c r="D23" s="12">
        <v>65280</v>
      </c>
      <c r="E23" s="12">
        <v>40568.54</v>
      </c>
      <c r="F23" s="12">
        <v>35068.54</v>
      </c>
      <c r="G23" s="13">
        <f t="shared" si="0"/>
        <v>0.62145435049019604</v>
      </c>
    </row>
    <row r="24" spans="1:7">
      <c r="A24" s="10" t="s">
        <v>77</v>
      </c>
      <c r="B24" s="11" t="s">
        <v>78</v>
      </c>
      <c r="C24" s="12">
        <v>541507</v>
      </c>
      <c r="D24" s="12">
        <v>729819.39</v>
      </c>
      <c r="E24" s="12">
        <v>621640.91</v>
      </c>
      <c r="F24" s="12">
        <v>441893.56</v>
      </c>
      <c r="G24" s="13">
        <f t="shared" si="0"/>
        <v>0.85177362854116556</v>
      </c>
    </row>
    <row r="25" spans="1:7">
      <c r="A25" s="10" t="s">
        <v>79</v>
      </c>
      <c r="B25" s="11" t="s">
        <v>80</v>
      </c>
      <c r="C25" s="12">
        <v>15000</v>
      </c>
      <c r="D25" s="12">
        <v>0</v>
      </c>
      <c r="E25" s="12">
        <v>0</v>
      </c>
      <c r="F25" s="12">
        <v>0</v>
      </c>
      <c r="G25" s="13">
        <f t="shared" si="0"/>
        <v>0</v>
      </c>
    </row>
    <row r="26" spans="1:7">
      <c r="A26" s="10" t="s">
        <v>81</v>
      </c>
      <c r="B26" s="11" t="s">
        <v>27</v>
      </c>
      <c r="C26" s="12">
        <v>0</v>
      </c>
      <c r="D26" s="12">
        <v>0</v>
      </c>
      <c r="E26" s="12">
        <v>0</v>
      </c>
      <c r="F26" s="12">
        <v>0</v>
      </c>
      <c r="G26" s="13">
        <f t="shared" si="0"/>
        <v>0</v>
      </c>
    </row>
    <row r="27" spans="1:7">
      <c r="A27" s="10" t="s">
        <v>82</v>
      </c>
      <c r="B27" s="11" t="s">
        <v>83</v>
      </c>
      <c r="C27" s="12">
        <v>768180.37</v>
      </c>
      <c r="D27" s="12">
        <v>666801.44999999995</v>
      </c>
      <c r="E27" s="12">
        <v>61379.29</v>
      </c>
      <c r="F27" s="12">
        <v>61379.29</v>
      </c>
      <c r="G27" s="13">
        <f t="shared" si="0"/>
        <v>9.2050324725598612E-2</v>
      </c>
    </row>
    <row r="28" spans="1:7">
      <c r="A28" s="10" t="s">
        <v>84</v>
      </c>
      <c r="B28" s="11" t="s">
        <v>85</v>
      </c>
      <c r="C28" s="12">
        <v>453000</v>
      </c>
      <c r="D28" s="12">
        <v>566890.18999999994</v>
      </c>
      <c r="E28" s="12">
        <v>388885.89</v>
      </c>
      <c r="F28" s="12">
        <v>379421.05</v>
      </c>
      <c r="G28" s="13">
        <f t="shared" si="0"/>
        <v>0.68599862347238727</v>
      </c>
    </row>
    <row r="29" spans="1:7" ht="25">
      <c r="A29" s="10" t="s">
        <v>86</v>
      </c>
      <c r="B29" s="11" t="s">
        <v>87</v>
      </c>
      <c r="C29" s="12">
        <v>1367000</v>
      </c>
      <c r="D29" s="12">
        <v>1877281.19</v>
      </c>
      <c r="E29" s="12">
        <v>770815.64</v>
      </c>
      <c r="F29" s="12">
        <v>716067.2</v>
      </c>
      <c r="G29" s="13">
        <f t="shared" si="0"/>
        <v>0.41060212189096723</v>
      </c>
    </row>
    <row r="30" spans="1:7">
      <c r="A30" s="10" t="s">
        <v>88</v>
      </c>
      <c r="B30" s="11" t="s">
        <v>89</v>
      </c>
      <c r="C30" s="12">
        <v>16000</v>
      </c>
      <c r="D30" s="12">
        <v>16000</v>
      </c>
      <c r="E30" s="12">
        <v>15428.71</v>
      </c>
      <c r="F30" s="12">
        <v>1439.9</v>
      </c>
      <c r="G30" s="13">
        <f t="shared" si="0"/>
        <v>0.96429437499999993</v>
      </c>
    </row>
    <row r="31" spans="1:7">
      <c r="A31" s="10" t="s">
        <v>90</v>
      </c>
      <c r="B31" s="11" t="s">
        <v>91</v>
      </c>
      <c r="C31" s="12">
        <v>10000</v>
      </c>
      <c r="D31" s="12">
        <v>10000</v>
      </c>
      <c r="E31" s="12">
        <v>9639.2199999999993</v>
      </c>
      <c r="F31" s="12">
        <v>9639.2199999999993</v>
      </c>
      <c r="G31" s="13">
        <f t="shared" si="0"/>
        <v>0.96392199999999995</v>
      </c>
    </row>
    <row r="32" spans="1:7">
      <c r="A32" s="10" t="s">
        <v>92</v>
      </c>
      <c r="B32" s="11" t="s">
        <v>93</v>
      </c>
      <c r="C32" s="12">
        <v>0</v>
      </c>
      <c r="D32" s="12">
        <v>0</v>
      </c>
      <c r="E32" s="12">
        <v>0</v>
      </c>
      <c r="F32" s="12">
        <v>0</v>
      </c>
      <c r="G32" s="13">
        <f t="shared" si="0"/>
        <v>0</v>
      </c>
    </row>
    <row r="33" spans="1:7">
      <c r="A33" s="10" t="s">
        <v>94</v>
      </c>
      <c r="B33" s="11" t="s">
        <v>74</v>
      </c>
      <c r="C33" s="12">
        <v>38051.72</v>
      </c>
      <c r="D33" s="12">
        <v>38051.72</v>
      </c>
      <c r="E33" s="12">
        <v>36092.61</v>
      </c>
      <c r="F33" s="12">
        <v>26432.61</v>
      </c>
      <c r="G33" s="13">
        <f t="shared" si="0"/>
        <v>0.94851454809401514</v>
      </c>
    </row>
    <row r="34" spans="1:7">
      <c r="A34" s="10" t="s">
        <v>95</v>
      </c>
      <c r="B34" s="11" t="s">
        <v>78</v>
      </c>
      <c r="C34" s="12">
        <v>1100</v>
      </c>
      <c r="D34" s="12">
        <v>1188.5</v>
      </c>
      <c r="E34" s="12">
        <v>1188.5</v>
      </c>
      <c r="F34" s="12">
        <v>1188.5</v>
      </c>
      <c r="G34" s="13">
        <f t="shared" si="0"/>
        <v>1</v>
      </c>
    </row>
    <row r="35" spans="1:7">
      <c r="A35" s="10" t="s">
        <v>96</v>
      </c>
      <c r="B35" s="11" t="s">
        <v>97</v>
      </c>
      <c r="C35" s="12">
        <v>2000</v>
      </c>
      <c r="D35" s="12">
        <v>2000</v>
      </c>
      <c r="E35" s="12">
        <v>0</v>
      </c>
      <c r="F35" s="12">
        <v>0</v>
      </c>
      <c r="G35" s="13">
        <f t="shared" si="0"/>
        <v>0</v>
      </c>
    </row>
    <row r="36" spans="1:7">
      <c r="A36" s="10" t="s">
        <v>98</v>
      </c>
      <c r="B36" s="11" t="s">
        <v>99</v>
      </c>
      <c r="C36" s="12">
        <v>1271987.5</v>
      </c>
      <c r="D36" s="12">
        <v>1271987.5</v>
      </c>
      <c r="E36" s="12">
        <v>1271987.5</v>
      </c>
      <c r="F36" s="12">
        <v>1271987.5</v>
      </c>
      <c r="G36" s="13">
        <f t="shared" si="0"/>
        <v>1</v>
      </c>
    </row>
    <row r="37" spans="1:7">
      <c r="A37" s="14" t="s">
        <v>36</v>
      </c>
      <c r="B37" s="14"/>
      <c r="C37" s="15">
        <f>SUM(C5:C36)</f>
        <v>21269073.23</v>
      </c>
      <c r="D37" s="15">
        <f>SUM(D5:D36)</f>
        <v>23965361.760000002</v>
      </c>
      <c r="E37" s="15">
        <f>SUM(E5:E36)</f>
        <v>16695215.620000001</v>
      </c>
      <c r="F37" s="15">
        <f>SUM(F5:F36)</f>
        <v>15037157.689999999</v>
      </c>
      <c r="G37" s="16">
        <f t="shared" si="0"/>
        <v>0.69663941597015977</v>
      </c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8"/>
  <sheetViews>
    <sheetView workbookViewId="0">
      <pane ySplit="4" topLeftCell="A5" activePane="bottomLeft" state="frozen"/>
      <selection pane="bottomLeft" activeCell="D44" sqref="D44"/>
    </sheetView>
  </sheetViews>
  <sheetFormatPr baseColWidth="10" defaultColWidth="8.6328125" defaultRowHeight="14.5"/>
  <cols>
    <col min="1" max="1" width="10" customWidth="1"/>
    <col min="2" max="2" width="46" customWidth="1"/>
    <col min="3" max="3" width="16" customWidth="1"/>
    <col min="4" max="5" width="20" customWidth="1"/>
    <col min="6" max="7" width="16" customWidth="1"/>
  </cols>
  <sheetData>
    <row r="1" spans="1:7" ht="18">
      <c r="A1" s="1" t="s">
        <v>100</v>
      </c>
      <c r="B1" s="1"/>
      <c r="C1" s="1"/>
      <c r="D1" s="1"/>
      <c r="E1" s="1"/>
      <c r="F1" s="1"/>
      <c r="G1" s="1"/>
    </row>
    <row r="2" spans="1:7">
      <c r="A2" s="2" t="s">
        <v>101</v>
      </c>
      <c r="B2" s="2"/>
      <c r="C2" s="2"/>
      <c r="D2" s="2"/>
      <c r="E2" s="2"/>
      <c r="F2" s="2"/>
      <c r="G2" s="2"/>
    </row>
    <row r="4" spans="1:7" ht="39">
      <c r="A4" s="9" t="s">
        <v>102</v>
      </c>
      <c r="B4" s="9" t="s">
        <v>15</v>
      </c>
      <c r="C4" s="9" t="s">
        <v>16</v>
      </c>
      <c r="D4" s="9" t="s">
        <v>4</v>
      </c>
      <c r="E4" s="9" t="s">
        <v>5</v>
      </c>
      <c r="F4" s="9" t="s">
        <v>6</v>
      </c>
      <c r="G4" s="9" t="s">
        <v>17</v>
      </c>
    </row>
    <row r="5" spans="1:7" ht="25">
      <c r="A5" s="10" t="s">
        <v>103</v>
      </c>
      <c r="B5" s="11" t="s">
        <v>104</v>
      </c>
      <c r="C5" s="12">
        <v>128246.07</v>
      </c>
      <c r="D5" s="12">
        <v>128246.07</v>
      </c>
      <c r="E5" s="12">
        <v>122502.9</v>
      </c>
      <c r="F5" s="12">
        <v>122502.9</v>
      </c>
      <c r="G5" s="13">
        <f t="shared" ref="G5:G36" si="0">IF(D5=0,0,E5/D5)</f>
        <v>0.95521757508826577</v>
      </c>
    </row>
    <row r="6" spans="1:7" ht="25">
      <c r="A6" s="10" t="s">
        <v>105</v>
      </c>
      <c r="B6" s="11" t="s">
        <v>106</v>
      </c>
      <c r="C6" s="12">
        <v>59563.42</v>
      </c>
      <c r="D6" s="12">
        <v>59563.42</v>
      </c>
      <c r="E6" s="12">
        <v>58507.56</v>
      </c>
      <c r="F6" s="12">
        <v>58507.56</v>
      </c>
      <c r="G6" s="13">
        <f t="shared" si="0"/>
        <v>0.98227334830672919</v>
      </c>
    </row>
    <row r="7" spans="1:7" ht="25">
      <c r="A7" s="10" t="s">
        <v>107</v>
      </c>
      <c r="B7" s="11" t="s">
        <v>108</v>
      </c>
      <c r="C7" s="12">
        <v>108180</v>
      </c>
      <c r="D7" s="12">
        <v>108180</v>
      </c>
      <c r="E7" s="12">
        <v>114783.87</v>
      </c>
      <c r="F7" s="12">
        <v>114783.87</v>
      </c>
      <c r="G7" s="13">
        <f t="shared" si="0"/>
        <v>1.0610452024403771</v>
      </c>
    </row>
    <row r="8" spans="1:7" ht="25">
      <c r="A8" s="10" t="s">
        <v>109</v>
      </c>
      <c r="B8" s="11" t="s">
        <v>108</v>
      </c>
      <c r="C8" s="12">
        <v>84723.88</v>
      </c>
      <c r="D8" s="12">
        <v>84723.88</v>
      </c>
      <c r="E8" s="12">
        <v>77643.11</v>
      </c>
      <c r="F8" s="12">
        <v>77643.11</v>
      </c>
      <c r="G8" s="13">
        <f t="shared" si="0"/>
        <v>0.91642533368396251</v>
      </c>
    </row>
    <row r="9" spans="1:7" ht="25">
      <c r="A9" s="10" t="s">
        <v>110</v>
      </c>
      <c r="B9" s="11" t="s">
        <v>108</v>
      </c>
      <c r="C9" s="12">
        <v>499991.76</v>
      </c>
      <c r="D9" s="12">
        <v>499991.76</v>
      </c>
      <c r="E9" s="12">
        <v>431983.38</v>
      </c>
      <c r="F9" s="12">
        <v>431983.38</v>
      </c>
      <c r="G9" s="13">
        <f t="shared" si="0"/>
        <v>0.86398099840685372</v>
      </c>
    </row>
    <row r="10" spans="1:7" ht="25">
      <c r="A10" s="10" t="s">
        <v>111</v>
      </c>
      <c r="B10" s="11" t="s">
        <v>108</v>
      </c>
      <c r="C10" s="12">
        <v>401255.28</v>
      </c>
      <c r="D10" s="12">
        <v>401255.28</v>
      </c>
      <c r="E10" s="12">
        <v>346145.1</v>
      </c>
      <c r="F10" s="12">
        <v>345906.87</v>
      </c>
      <c r="G10" s="13">
        <f t="shared" si="0"/>
        <v>0.86265556430808821</v>
      </c>
    </row>
    <row r="11" spans="1:7" ht="25">
      <c r="A11" s="10" t="s">
        <v>112</v>
      </c>
      <c r="B11" s="11" t="s">
        <v>108</v>
      </c>
      <c r="C11" s="12">
        <v>22471.26</v>
      </c>
      <c r="D11" s="12">
        <v>22471.26</v>
      </c>
      <c r="E11" s="12">
        <v>675.93</v>
      </c>
      <c r="F11" s="12">
        <v>675.93</v>
      </c>
      <c r="G11" s="13">
        <f t="shared" si="0"/>
        <v>3.0079755207318148E-2</v>
      </c>
    </row>
    <row r="12" spans="1:7" ht="25">
      <c r="A12" s="10" t="s">
        <v>113</v>
      </c>
      <c r="B12" s="11" t="s">
        <v>108</v>
      </c>
      <c r="C12" s="12">
        <v>166140.26999999999</v>
      </c>
      <c r="D12" s="12">
        <v>166140.26999999999</v>
      </c>
      <c r="E12" s="12">
        <v>138232.15</v>
      </c>
      <c r="F12" s="12">
        <v>138232.15</v>
      </c>
      <c r="G12" s="13">
        <f t="shared" si="0"/>
        <v>0.83202073765740236</v>
      </c>
    </row>
    <row r="13" spans="1:7" ht="25">
      <c r="A13" s="10" t="s">
        <v>114</v>
      </c>
      <c r="B13" s="11" t="s">
        <v>115</v>
      </c>
      <c r="C13" s="12">
        <v>493810.63</v>
      </c>
      <c r="D13" s="12">
        <v>493810.63</v>
      </c>
      <c r="E13" s="12">
        <v>403486.55</v>
      </c>
      <c r="F13" s="12">
        <v>403329.6</v>
      </c>
      <c r="G13" s="13">
        <f t="shared" si="0"/>
        <v>0.8170876151451012</v>
      </c>
    </row>
    <row r="14" spans="1:7" ht="25">
      <c r="A14" s="10" t="s">
        <v>116</v>
      </c>
      <c r="B14" s="11" t="s">
        <v>115</v>
      </c>
      <c r="C14" s="12">
        <v>909108.74</v>
      </c>
      <c r="D14" s="12">
        <v>909108.74</v>
      </c>
      <c r="E14" s="12">
        <v>755670.16</v>
      </c>
      <c r="F14" s="12">
        <v>755499.97</v>
      </c>
      <c r="G14" s="13">
        <f t="shared" si="0"/>
        <v>0.83122087243380816</v>
      </c>
    </row>
    <row r="15" spans="1:7">
      <c r="A15" s="10" t="s">
        <v>117</v>
      </c>
      <c r="B15" s="11" t="s">
        <v>118</v>
      </c>
      <c r="C15" s="12">
        <v>641926.32999999996</v>
      </c>
      <c r="D15" s="12">
        <v>650142.34</v>
      </c>
      <c r="E15" s="12">
        <v>556079.85</v>
      </c>
      <c r="F15" s="12">
        <v>554879.85</v>
      </c>
      <c r="G15" s="13">
        <f t="shared" si="0"/>
        <v>0.85532015958228469</v>
      </c>
    </row>
    <row r="16" spans="1:7">
      <c r="A16" s="10" t="s">
        <v>119</v>
      </c>
      <c r="B16" s="11" t="s">
        <v>118</v>
      </c>
      <c r="C16" s="12">
        <v>566731.52000000002</v>
      </c>
      <c r="D16" s="12">
        <v>567621.11</v>
      </c>
      <c r="E16" s="12">
        <v>452501.58</v>
      </c>
      <c r="F16" s="12">
        <v>452501.58</v>
      </c>
      <c r="G16" s="13">
        <f t="shared" si="0"/>
        <v>0.79718948437277115</v>
      </c>
    </row>
    <row r="17" spans="1:7">
      <c r="A17" s="10" t="s">
        <v>120</v>
      </c>
      <c r="B17" s="11" t="s">
        <v>121</v>
      </c>
      <c r="C17" s="12">
        <v>875377.6</v>
      </c>
      <c r="D17" s="12">
        <v>1141108.1299999999</v>
      </c>
      <c r="E17" s="12">
        <v>579907.31999999995</v>
      </c>
      <c r="F17" s="12">
        <v>578993.80000000005</v>
      </c>
      <c r="G17" s="13">
        <f t="shared" si="0"/>
        <v>0.50819664215344784</v>
      </c>
    </row>
    <row r="18" spans="1:7">
      <c r="A18" s="10" t="s">
        <v>122</v>
      </c>
      <c r="B18" s="11" t="s">
        <v>123</v>
      </c>
      <c r="C18" s="12">
        <v>18876.72</v>
      </c>
      <c r="D18" s="12">
        <v>18876.72</v>
      </c>
      <c r="E18" s="12">
        <v>37841.4</v>
      </c>
      <c r="F18" s="12">
        <v>37841.4</v>
      </c>
      <c r="G18" s="13">
        <f t="shared" si="0"/>
        <v>2.0046597078305974</v>
      </c>
    </row>
    <row r="19" spans="1:7">
      <c r="A19" s="10" t="s">
        <v>124</v>
      </c>
      <c r="B19" s="11" t="s">
        <v>125</v>
      </c>
      <c r="C19" s="12">
        <v>122753.34</v>
      </c>
      <c r="D19" s="12">
        <v>122753.34</v>
      </c>
      <c r="E19" s="12">
        <v>221975.94</v>
      </c>
      <c r="F19" s="12">
        <v>221975.94</v>
      </c>
      <c r="G19" s="13">
        <f t="shared" si="0"/>
        <v>1.8083087596638918</v>
      </c>
    </row>
    <row r="20" spans="1:7">
      <c r="A20" s="10" t="s">
        <v>126</v>
      </c>
      <c r="B20" s="11" t="s">
        <v>127</v>
      </c>
      <c r="C20" s="12">
        <v>1655058.55</v>
      </c>
      <c r="D20" s="12">
        <v>1773787.4</v>
      </c>
      <c r="E20" s="12">
        <v>1328946.3400000001</v>
      </c>
      <c r="F20" s="12">
        <v>1328946.3400000001</v>
      </c>
      <c r="G20" s="13">
        <f t="shared" si="0"/>
        <v>0.74921399261264354</v>
      </c>
    </row>
    <row r="21" spans="1:7">
      <c r="A21" s="10" t="s">
        <v>128</v>
      </c>
      <c r="B21" s="11" t="s">
        <v>129</v>
      </c>
      <c r="C21" s="12">
        <v>15000</v>
      </c>
      <c r="D21" s="12">
        <v>15000</v>
      </c>
      <c r="E21" s="12">
        <v>15499.56</v>
      </c>
      <c r="F21" s="12">
        <v>0</v>
      </c>
      <c r="G21" s="13">
        <f t="shared" si="0"/>
        <v>1.033304</v>
      </c>
    </row>
    <row r="22" spans="1:7">
      <c r="A22" s="10" t="s">
        <v>130</v>
      </c>
      <c r="B22" s="11" t="s">
        <v>131</v>
      </c>
      <c r="C22" s="12">
        <v>21852.6</v>
      </c>
      <c r="D22" s="12">
        <v>22457.599999999999</v>
      </c>
      <c r="E22" s="12">
        <v>22457.599999999999</v>
      </c>
      <c r="F22" s="12">
        <v>20636.55</v>
      </c>
      <c r="G22" s="13">
        <f t="shared" si="0"/>
        <v>1</v>
      </c>
    </row>
    <row r="23" spans="1:7">
      <c r="A23" s="10" t="s">
        <v>132</v>
      </c>
      <c r="B23" s="11" t="s">
        <v>133</v>
      </c>
      <c r="C23" s="12">
        <v>41164.199999999997</v>
      </c>
      <c r="D23" s="12">
        <v>41164.199999999997</v>
      </c>
      <c r="E23" s="12">
        <v>41164.199999999997</v>
      </c>
      <c r="F23" s="12">
        <v>41164.199999999997</v>
      </c>
      <c r="G23" s="13">
        <f t="shared" si="0"/>
        <v>1</v>
      </c>
    </row>
    <row r="24" spans="1:7">
      <c r="A24" s="10" t="s">
        <v>134</v>
      </c>
      <c r="B24" s="11" t="s">
        <v>135</v>
      </c>
      <c r="C24" s="12">
        <v>2500</v>
      </c>
      <c r="D24" s="12">
        <v>0</v>
      </c>
      <c r="E24" s="12">
        <v>0</v>
      </c>
      <c r="F24" s="12">
        <v>0</v>
      </c>
      <c r="G24" s="13">
        <f t="shared" si="0"/>
        <v>0</v>
      </c>
    </row>
    <row r="25" spans="1:7">
      <c r="A25" s="10" t="s">
        <v>136</v>
      </c>
      <c r="B25" s="11" t="s">
        <v>137</v>
      </c>
      <c r="C25" s="12">
        <v>46950.879999999997</v>
      </c>
      <c r="D25" s="12">
        <v>42950.879999999997</v>
      </c>
      <c r="E25" s="12">
        <v>42950.879999999997</v>
      </c>
      <c r="F25" s="12">
        <v>36061.050000000003</v>
      </c>
      <c r="G25" s="13">
        <f t="shared" si="0"/>
        <v>1</v>
      </c>
    </row>
    <row r="26" spans="1:7" ht="25">
      <c r="A26" s="10" t="s">
        <v>138</v>
      </c>
      <c r="B26" s="11" t="s">
        <v>139</v>
      </c>
      <c r="C26" s="12">
        <v>114500</v>
      </c>
      <c r="D26" s="12">
        <v>138478.60999999999</v>
      </c>
      <c r="E26" s="12">
        <v>124806.56</v>
      </c>
      <c r="F26" s="12">
        <v>98994.76</v>
      </c>
      <c r="G26" s="13">
        <f t="shared" si="0"/>
        <v>0.90126958957776948</v>
      </c>
    </row>
    <row r="27" spans="1:7" ht="25">
      <c r="A27" s="10" t="s">
        <v>140</v>
      </c>
      <c r="B27" s="11" t="s">
        <v>139</v>
      </c>
      <c r="C27" s="12">
        <v>5111.09</v>
      </c>
      <c r="D27" s="12">
        <v>1022.59</v>
      </c>
      <c r="E27" s="12">
        <v>0</v>
      </c>
      <c r="F27" s="12">
        <v>0</v>
      </c>
      <c r="G27" s="13">
        <f t="shared" si="0"/>
        <v>0</v>
      </c>
    </row>
    <row r="28" spans="1:7" ht="25">
      <c r="A28" s="10" t="s">
        <v>141</v>
      </c>
      <c r="B28" s="11" t="s">
        <v>142</v>
      </c>
      <c r="C28" s="12">
        <v>130325</v>
      </c>
      <c r="D28" s="12">
        <v>158738.64000000001</v>
      </c>
      <c r="E28" s="12">
        <v>138248.1</v>
      </c>
      <c r="F28" s="12">
        <v>115048.87</v>
      </c>
      <c r="G28" s="13">
        <f t="shared" si="0"/>
        <v>0.87091649518982894</v>
      </c>
    </row>
    <row r="29" spans="1:7" ht="25">
      <c r="A29" s="10" t="s">
        <v>143</v>
      </c>
      <c r="B29" s="11" t="s">
        <v>144</v>
      </c>
      <c r="C29" s="12">
        <v>1314.08</v>
      </c>
      <c r="D29" s="12">
        <v>3569.5</v>
      </c>
      <c r="E29" s="12">
        <v>3569.5</v>
      </c>
      <c r="F29" s="12">
        <v>0</v>
      </c>
      <c r="G29" s="13">
        <f t="shared" si="0"/>
        <v>1</v>
      </c>
    </row>
    <row r="30" spans="1:7" ht="25">
      <c r="A30" s="10" t="s">
        <v>145</v>
      </c>
      <c r="B30" s="11" t="s">
        <v>146</v>
      </c>
      <c r="C30" s="12">
        <v>13000</v>
      </c>
      <c r="D30" s="12">
        <v>53372.23</v>
      </c>
      <c r="E30" s="12">
        <v>53288.87</v>
      </c>
      <c r="F30" s="12">
        <v>33230.97</v>
      </c>
      <c r="G30" s="13">
        <f t="shared" si="0"/>
        <v>0.99843813908468881</v>
      </c>
    </row>
    <row r="31" spans="1:7" ht="25">
      <c r="A31" s="10" t="s">
        <v>147</v>
      </c>
      <c r="B31" s="11" t="s">
        <v>148</v>
      </c>
      <c r="C31" s="12">
        <v>40000</v>
      </c>
      <c r="D31" s="12">
        <v>54780.160000000003</v>
      </c>
      <c r="E31" s="12">
        <v>54780.160000000003</v>
      </c>
      <c r="F31" s="12">
        <v>48431.4</v>
      </c>
      <c r="G31" s="13">
        <f t="shared" si="0"/>
        <v>1</v>
      </c>
    </row>
    <row r="32" spans="1:7">
      <c r="A32" s="10" t="s">
        <v>149</v>
      </c>
      <c r="B32" s="11" t="s">
        <v>150</v>
      </c>
      <c r="C32" s="12">
        <v>41200</v>
      </c>
      <c r="D32" s="12">
        <v>60028.65</v>
      </c>
      <c r="E32" s="12">
        <v>58324.85</v>
      </c>
      <c r="F32" s="12">
        <v>30432.86</v>
      </c>
      <c r="G32" s="13">
        <f t="shared" si="0"/>
        <v>0.97161688627013931</v>
      </c>
    </row>
    <row r="33" spans="1:7">
      <c r="A33" s="10" t="s">
        <v>151</v>
      </c>
      <c r="B33" s="11" t="s">
        <v>150</v>
      </c>
      <c r="C33" s="12">
        <v>13000</v>
      </c>
      <c r="D33" s="12">
        <v>13904.58</v>
      </c>
      <c r="E33" s="12">
        <v>11416.9</v>
      </c>
      <c r="F33" s="12">
        <v>7751.21</v>
      </c>
      <c r="G33" s="13">
        <f t="shared" si="0"/>
        <v>0.82108916630347695</v>
      </c>
    </row>
    <row r="34" spans="1:7" ht="25">
      <c r="A34" s="10" t="s">
        <v>152</v>
      </c>
      <c r="B34" s="11" t="s">
        <v>153</v>
      </c>
      <c r="C34" s="12">
        <v>818772.46</v>
      </c>
      <c r="D34" s="12">
        <v>1468422.7</v>
      </c>
      <c r="E34" s="12">
        <v>1339707.96</v>
      </c>
      <c r="F34" s="12">
        <v>923619.09</v>
      </c>
      <c r="G34" s="13">
        <f t="shared" si="0"/>
        <v>0.91234489905393046</v>
      </c>
    </row>
    <row r="35" spans="1:7" ht="25">
      <c r="A35" s="10" t="s">
        <v>154</v>
      </c>
      <c r="B35" s="11" t="s">
        <v>153</v>
      </c>
      <c r="C35" s="12">
        <v>17000</v>
      </c>
      <c r="D35" s="12">
        <v>20956.52</v>
      </c>
      <c r="E35" s="12">
        <v>15916.13</v>
      </c>
      <c r="F35" s="12">
        <v>12314.96</v>
      </c>
      <c r="G35" s="13">
        <f t="shared" si="0"/>
        <v>0.7594834447704103</v>
      </c>
    </row>
    <row r="36" spans="1:7" ht="25">
      <c r="A36" s="10" t="s">
        <v>155</v>
      </c>
      <c r="B36" s="11" t="s">
        <v>153</v>
      </c>
      <c r="C36" s="12">
        <v>37571.25</v>
      </c>
      <c r="D36" s="12">
        <v>38333.769999999997</v>
      </c>
      <c r="E36" s="12">
        <v>22314.59</v>
      </c>
      <c r="F36" s="12">
        <v>9870.15</v>
      </c>
      <c r="G36" s="13">
        <f t="shared" si="0"/>
        <v>0.58211310810285555</v>
      </c>
    </row>
    <row r="37" spans="1:7" ht="25">
      <c r="A37" s="10" t="s">
        <v>156</v>
      </c>
      <c r="B37" s="11" t="s">
        <v>153</v>
      </c>
      <c r="C37" s="12">
        <v>1500</v>
      </c>
      <c r="D37" s="12">
        <v>3566.91</v>
      </c>
      <c r="E37" s="12">
        <v>3566.91</v>
      </c>
      <c r="F37" s="12">
        <v>1993.74</v>
      </c>
      <c r="G37" s="13">
        <f t="shared" ref="G37:G68" si="1">IF(D37=0,0,E37/D37)</f>
        <v>1</v>
      </c>
    </row>
    <row r="38" spans="1:7" ht="25">
      <c r="A38" s="10" t="s">
        <v>157</v>
      </c>
      <c r="B38" s="11" t="s">
        <v>153</v>
      </c>
      <c r="C38" s="12">
        <v>60000</v>
      </c>
      <c r="D38" s="12">
        <v>60000</v>
      </c>
      <c r="E38" s="12">
        <v>48348.27</v>
      </c>
      <c r="F38" s="12">
        <v>45223.76</v>
      </c>
      <c r="G38" s="13">
        <f t="shared" si="1"/>
        <v>0.80580449999999992</v>
      </c>
    </row>
    <row r="39" spans="1:7">
      <c r="A39" s="10" t="s">
        <v>158</v>
      </c>
      <c r="B39" s="11" t="s">
        <v>159</v>
      </c>
      <c r="C39" s="12">
        <v>40000</v>
      </c>
      <c r="D39" s="12">
        <v>73271.95</v>
      </c>
      <c r="E39" s="12">
        <v>72375.289999999994</v>
      </c>
      <c r="F39" s="12">
        <v>39987.74</v>
      </c>
      <c r="G39" s="13">
        <f t="shared" si="1"/>
        <v>0.98776257490076347</v>
      </c>
    </row>
    <row r="40" spans="1:7">
      <c r="A40" s="10" t="s">
        <v>160</v>
      </c>
      <c r="B40" s="11" t="s">
        <v>159</v>
      </c>
      <c r="C40" s="12">
        <v>6408</v>
      </c>
      <c r="D40" s="12">
        <v>6942</v>
      </c>
      <c r="E40" s="12">
        <v>6942</v>
      </c>
      <c r="F40" s="12">
        <v>6942</v>
      </c>
      <c r="G40" s="13">
        <f t="shared" si="1"/>
        <v>1</v>
      </c>
    </row>
    <row r="41" spans="1:7">
      <c r="A41" s="10" t="s">
        <v>161</v>
      </c>
      <c r="B41" s="11" t="s">
        <v>162</v>
      </c>
      <c r="C41" s="12">
        <v>14200</v>
      </c>
      <c r="D41" s="12">
        <v>15907.15</v>
      </c>
      <c r="E41" s="12">
        <v>15453.54</v>
      </c>
      <c r="F41" s="12">
        <v>14657.56</v>
      </c>
      <c r="G41" s="13">
        <f t="shared" si="1"/>
        <v>0.97148389246345201</v>
      </c>
    </row>
    <row r="42" spans="1:7">
      <c r="A42" s="10" t="s">
        <v>163</v>
      </c>
      <c r="B42" s="11" t="s">
        <v>162</v>
      </c>
      <c r="C42" s="12">
        <v>25000</v>
      </c>
      <c r="D42" s="12">
        <v>25000</v>
      </c>
      <c r="E42" s="12">
        <v>24999.9</v>
      </c>
      <c r="F42" s="12">
        <v>24999.9</v>
      </c>
      <c r="G42" s="13">
        <f t="shared" si="1"/>
        <v>0.99999600000000011</v>
      </c>
    </row>
    <row r="43" spans="1:7">
      <c r="A43" s="10" t="s">
        <v>164</v>
      </c>
      <c r="B43" s="11" t="s">
        <v>165</v>
      </c>
      <c r="C43" s="12">
        <v>4300</v>
      </c>
      <c r="D43" s="12">
        <v>4300</v>
      </c>
      <c r="E43" s="12">
        <v>3911.24</v>
      </c>
      <c r="F43" s="12">
        <v>3811.24</v>
      </c>
      <c r="G43" s="13">
        <f t="shared" si="1"/>
        <v>0.90959069767441858</v>
      </c>
    </row>
    <row r="44" spans="1:7">
      <c r="A44" s="10" t="s">
        <v>166</v>
      </c>
      <c r="B44" s="11" t="s">
        <v>167</v>
      </c>
      <c r="C44" s="12">
        <v>8000</v>
      </c>
      <c r="D44" s="12">
        <v>12662.68</v>
      </c>
      <c r="E44" s="12">
        <v>11117.97</v>
      </c>
      <c r="F44" s="12">
        <v>7711.03</v>
      </c>
      <c r="G44" s="13">
        <f t="shared" si="1"/>
        <v>0.87801081603578379</v>
      </c>
    </row>
    <row r="45" spans="1:7">
      <c r="A45" s="10" t="s">
        <v>168</v>
      </c>
      <c r="B45" s="11" t="s">
        <v>167</v>
      </c>
      <c r="C45" s="12">
        <v>12000</v>
      </c>
      <c r="D45" s="12">
        <v>13495.56</v>
      </c>
      <c r="E45" s="12">
        <v>13356.22</v>
      </c>
      <c r="F45" s="12">
        <v>11759.02</v>
      </c>
      <c r="G45" s="13">
        <f t="shared" si="1"/>
        <v>0.98967512278112213</v>
      </c>
    </row>
    <row r="46" spans="1:7">
      <c r="A46" s="10" t="s">
        <v>169</v>
      </c>
      <c r="B46" s="11" t="s">
        <v>167</v>
      </c>
      <c r="C46" s="12">
        <v>6000</v>
      </c>
      <c r="D46" s="12">
        <v>6000</v>
      </c>
      <c r="E46" s="12">
        <v>6000</v>
      </c>
      <c r="F46" s="12">
        <v>5965.81</v>
      </c>
      <c r="G46" s="13">
        <f t="shared" si="1"/>
        <v>1</v>
      </c>
    </row>
    <row r="47" spans="1:7">
      <c r="A47" s="10" t="s">
        <v>170</v>
      </c>
      <c r="B47" s="11" t="s">
        <v>167</v>
      </c>
      <c r="C47" s="12">
        <v>7000</v>
      </c>
      <c r="D47" s="12">
        <v>21310.21</v>
      </c>
      <c r="E47" s="12">
        <v>17756.8</v>
      </c>
      <c r="F47" s="12">
        <v>10136.35</v>
      </c>
      <c r="G47" s="13">
        <f t="shared" si="1"/>
        <v>0.83325316831697105</v>
      </c>
    </row>
    <row r="48" spans="1:7">
      <c r="A48" s="10" t="s">
        <v>171</v>
      </c>
      <c r="B48" s="11" t="s">
        <v>167</v>
      </c>
      <c r="C48" s="12">
        <v>31974.45</v>
      </c>
      <c r="D48" s="12">
        <v>94046.18</v>
      </c>
      <c r="E48" s="12">
        <v>88952.62</v>
      </c>
      <c r="F48" s="12">
        <v>53842.07</v>
      </c>
      <c r="G48" s="13">
        <f t="shared" si="1"/>
        <v>0.94583979912847072</v>
      </c>
    </row>
    <row r="49" spans="1:7">
      <c r="A49" s="10" t="s">
        <v>172</v>
      </c>
      <c r="B49" s="11" t="s">
        <v>167</v>
      </c>
      <c r="C49" s="12">
        <v>3500</v>
      </c>
      <c r="D49" s="12">
        <v>3500</v>
      </c>
      <c r="E49" s="12">
        <v>2304.91</v>
      </c>
      <c r="F49" s="12">
        <v>1624.43</v>
      </c>
      <c r="G49" s="13">
        <f t="shared" si="1"/>
        <v>0.65854571428571429</v>
      </c>
    </row>
    <row r="50" spans="1:7">
      <c r="A50" s="10" t="s">
        <v>173</v>
      </c>
      <c r="B50" s="11" t="s">
        <v>167</v>
      </c>
      <c r="C50" s="12">
        <v>316500</v>
      </c>
      <c r="D50" s="12">
        <v>560039.31999999995</v>
      </c>
      <c r="E50" s="12">
        <v>558950.81999999995</v>
      </c>
      <c r="F50" s="12">
        <v>515353.62</v>
      </c>
      <c r="G50" s="13">
        <f t="shared" si="1"/>
        <v>0.99805638646943573</v>
      </c>
    </row>
    <row r="51" spans="1:7">
      <c r="A51" s="10" t="s">
        <v>174</v>
      </c>
      <c r="B51" s="11" t="s">
        <v>167</v>
      </c>
      <c r="C51" s="12">
        <v>0</v>
      </c>
      <c r="D51" s="12">
        <v>803.43</v>
      </c>
      <c r="E51" s="12">
        <v>803.43</v>
      </c>
      <c r="F51" s="12">
        <v>803.43</v>
      </c>
      <c r="G51" s="13">
        <f t="shared" si="1"/>
        <v>1</v>
      </c>
    </row>
    <row r="52" spans="1:7">
      <c r="A52" s="10" t="s">
        <v>175</v>
      </c>
      <c r="B52" s="11" t="s">
        <v>167</v>
      </c>
      <c r="C52" s="12">
        <v>3000</v>
      </c>
      <c r="D52" s="12">
        <v>0</v>
      </c>
      <c r="E52" s="12">
        <v>0</v>
      </c>
      <c r="F52" s="12">
        <v>0</v>
      </c>
      <c r="G52" s="13">
        <f t="shared" si="1"/>
        <v>0</v>
      </c>
    </row>
    <row r="53" spans="1:7">
      <c r="A53" s="10" t="s">
        <v>176</v>
      </c>
      <c r="B53" s="11" t="s">
        <v>167</v>
      </c>
      <c r="C53" s="12">
        <v>152752.51999999999</v>
      </c>
      <c r="D53" s="12">
        <v>358212.36</v>
      </c>
      <c r="E53" s="12">
        <v>281131.05</v>
      </c>
      <c r="F53" s="12">
        <v>249609.62</v>
      </c>
      <c r="G53" s="13">
        <f t="shared" si="1"/>
        <v>0.7848167215670615</v>
      </c>
    </row>
    <row r="54" spans="1:7">
      <c r="A54" s="10" t="s">
        <v>177</v>
      </c>
      <c r="B54" s="11" t="s">
        <v>64</v>
      </c>
      <c r="C54" s="12">
        <v>1709473.91</v>
      </c>
      <c r="D54" s="12">
        <v>1825921.43</v>
      </c>
      <c r="E54" s="12">
        <v>1554185.47</v>
      </c>
      <c r="F54" s="12">
        <v>1127610.8400000001</v>
      </c>
      <c r="G54" s="13">
        <f t="shared" si="1"/>
        <v>0.85117872240537751</v>
      </c>
    </row>
    <row r="55" spans="1:7">
      <c r="A55" s="10" t="s">
        <v>178</v>
      </c>
      <c r="B55" s="11" t="s">
        <v>64</v>
      </c>
      <c r="C55" s="12">
        <v>25000</v>
      </c>
      <c r="D55" s="12">
        <v>0</v>
      </c>
      <c r="E55" s="12">
        <v>0</v>
      </c>
      <c r="F55" s="12">
        <v>0</v>
      </c>
      <c r="G55" s="13">
        <f t="shared" si="1"/>
        <v>0</v>
      </c>
    </row>
    <row r="56" spans="1:7">
      <c r="A56" s="10" t="s">
        <v>179</v>
      </c>
      <c r="B56" s="11" t="s">
        <v>64</v>
      </c>
      <c r="C56" s="12">
        <v>9000</v>
      </c>
      <c r="D56" s="12">
        <v>11087.25</v>
      </c>
      <c r="E56" s="12">
        <v>9000</v>
      </c>
      <c r="F56" s="12">
        <v>9000</v>
      </c>
      <c r="G56" s="13">
        <f t="shared" si="1"/>
        <v>0.8117432185618616</v>
      </c>
    </row>
    <row r="57" spans="1:7">
      <c r="A57" s="10" t="s">
        <v>180</v>
      </c>
      <c r="B57" s="11" t="s">
        <v>64</v>
      </c>
      <c r="C57" s="12">
        <v>242500</v>
      </c>
      <c r="D57" s="12">
        <v>337557.94</v>
      </c>
      <c r="E57" s="12">
        <v>274085.59000000003</v>
      </c>
      <c r="F57" s="12">
        <v>260648.54</v>
      </c>
      <c r="G57" s="13">
        <f t="shared" si="1"/>
        <v>0.81196605833060842</v>
      </c>
    </row>
    <row r="58" spans="1:7">
      <c r="A58" s="10" t="s">
        <v>181</v>
      </c>
      <c r="B58" s="11" t="s">
        <v>64</v>
      </c>
      <c r="C58" s="12">
        <v>333000</v>
      </c>
      <c r="D58" s="12">
        <v>389000</v>
      </c>
      <c r="E58" s="12">
        <v>389000</v>
      </c>
      <c r="F58" s="12">
        <v>376163.12</v>
      </c>
      <c r="G58" s="13">
        <f t="shared" si="1"/>
        <v>1</v>
      </c>
    </row>
    <row r="59" spans="1:7">
      <c r="A59" s="10" t="s">
        <v>182</v>
      </c>
      <c r="B59" s="11" t="s">
        <v>64</v>
      </c>
      <c r="C59" s="12">
        <v>4514340.41</v>
      </c>
      <c r="D59" s="12">
        <v>4592640.58</v>
      </c>
      <c r="E59" s="12">
        <v>1562971.95</v>
      </c>
      <c r="F59" s="12">
        <v>1405413.53</v>
      </c>
      <c r="G59" s="13">
        <f t="shared" si="1"/>
        <v>0.34032098152997636</v>
      </c>
    </row>
    <row r="60" spans="1:7">
      <c r="A60" s="10" t="s">
        <v>183</v>
      </c>
      <c r="B60" s="11" t="s">
        <v>184</v>
      </c>
      <c r="C60" s="12">
        <v>1000</v>
      </c>
      <c r="D60" s="12">
        <v>1000</v>
      </c>
      <c r="E60" s="12">
        <v>990.5</v>
      </c>
      <c r="F60" s="12">
        <v>990.5</v>
      </c>
      <c r="G60" s="13">
        <f t="shared" si="1"/>
        <v>0.99050000000000005</v>
      </c>
    </row>
    <row r="61" spans="1:7">
      <c r="A61" s="10" t="s">
        <v>185</v>
      </c>
      <c r="B61" s="11" t="s">
        <v>184</v>
      </c>
      <c r="C61" s="12">
        <v>3000</v>
      </c>
      <c r="D61" s="12">
        <v>3000</v>
      </c>
      <c r="E61" s="12">
        <v>1758.05</v>
      </c>
      <c r="F61" s="12">
        <v>1758.05</v>
      </c>
      <c r="G61" s="13">
        <f t="shared" si="1"/>
        <v>0.58601666666666663</v>
      </c>
    </row>
    <row r="62" spans="1:7">
      <c r="A62" s="10" t="s">
        <v>186</v>
      </c>
      <c r="B62" s="11" t="s">
        <v>187</v>
      </c>
      <c r="C62" s="12">
        <v>1000</v>
      </c>
      <c r="D62" s="12">
        <v>1000</v>
      </c>
      <c r="E62" s="12">
        <v>1000</v>
      </c>
      <c r="F62" s="12">
        <v>1000</v>
      </c>
      <c r="G62" s="13">
        <f t="shared" si="1"/>
        <v>1</v>
      </c>
    </row>
    <row r="63" spans="1:7">
      <c r="A63" s="10" t="s">
        <v>188</v>
      </c>
      <c r="B63" s="11" t="s">
        <v>189</v>
      </c>
      <c r="C63" s="12">
        <v>4500</v>
      </c>
      <c r="D63" s="12">
        <v>4500</v>
      </c>
      <c r="E63" s="12">
        <v>4477.55</v>
      </c>
      <c r="F63" s="12">
        <v>3104.37</v>
      </c>
      <c r="G63" s="13">
        <f t="shared" si="1"/>
        <v>0.99501111111111118</v>
      </c>
    </row>
    <row r="64" spans="1:7">
      <c r="A64" s="10" t="s">
        <v>190</v>
      </c>
      <c r="B64" s="11" t="s">
        <v>189</v>
      </c>
      <c r="C64" s="12">
        <v>156000</v>
      </c>
      <c r="D64" s="12">
        <v>156000</v>
      </c>
      <c r="E64" s="12">
        <v>156860</v>
      </c>
      <c r="F64" s="12">
        <v>115810</v>
      </c>
      <c r="G64" s="13">
        <f t="shared" si="1"/>
        <v>1.0055128205128205</v>
      </c>
    </row>
    <row r="65" spans="1:7">
      <c r="A65" s="10" t="s">
        <v>191</v>
      </c>
      <c r="B65" s="11" t="s">
        <v>189</v>
      </c>
      <c r="C65" s="12">
        <v>400</v>
      </c>
      <c r="D65" s="12">
        <v>400</v>
      </c>
      <c r="E65" s="12">
        <v>400</v>
      </c>
      <c r="F65" s="12">
        <v>400</v>
      </c>
      <c r="G65" s="13">
        <f t="shared" si="1"/>
        <v>1</v>
      </c>
    </row>
    <row r="66" spans="1:7">
      <c r="A66" s="10" t="s">
        <v>192</v>
      </c>
      <c r="B66" s="11" t="s">
        <v>193</v>
      </c>
      <c r="C66" s="12">
        <v>2500</v>
      </c>
      <c r="D66" s="12">
        <v>0</v>
      </c>
      <c r="E66" s="12">
        <v>0</v>
      </c>
      <c r="F66" s="12">
        <v>0</v>
      </c>
      <c r="G66" s="13">
        <f t="shared" si="1"/>
        <v>0</v>
      </c>
    </row>
    <row r="67" spans="1:7" ht="25">
      <c r="A67" s="10" t="s">
        <v>194</v>
      </c>
      <c r="B67" s="11" t="s">
        <v>195</v>
      </c>
      <c r="C67" s="12">
        <v>194961.88</v>
      </c>
      <c r="D67" s="12">
        <v>194961.88</v>
      </c>
      <c r="E67" s="12">
        <v>147792.07</v>
      </c>
      <c r="F67" s="12">
        <v>147792.07</v>
      </c>
      <c r="G67" s="13">
        <f t="shared" si="1"/>
        <v>0.75805624155860629</v>
      </c>
    </row>
    <row r="68" spans="1:7" ht="25">
      <c r="A68" s="10" t="s">
        <v>196</v>
      </c>
      <c r="B68" s="11" t="s">
        <v>197</v>
      </c>
      <c r="C68" s="12">
        <v>500</v>
      </c>
      <c r="D68" s="12">
        <v>500</v>
      </c>
      <c r="E68" s="12">
        <v>0</v>
      </c>
      <c r="F68" s="12">
        <v>0</v>
      </c>
      <c r="G68" s="13">
        <f t="shared" si="1"/>
        <v>0</v>
      </c>
    </row>
    <row r="69" spans="1:7" ht="25">
      <c r="A69" s="10" t="s">
        <v>198</v>
      </c>
      <c r="B69" s="11" t="s">
        <v>199</v>
      </c>
      <c r="C69" s="12">
        <v>2000</v>
      </c>
      <c r="D69" s="12">
        <v>2000</v>
      </c>
      <c r="E69" s="12">
        <v>0</v>
      </c>
      <c r="F69" s="12">
        <v>0</v>
      </c>
      <c r="G69" s="13">
        <f t="shared" ref="G69:G100" si="2">IF(D69=0,0,E69/D69)</f>
        <v>0</v>
      </c>
    </row>
    <row r="70" spans="1:7">
      <c r="A70" s="10" t="s">
        <v>200</v>
      </c>
      <c r="B70" s="11" t="s">
        <v>201</v>
      </c>
      <c r="C70" s="12">
        <v>2500</v>
      </c>
      <c r="D70" s="12">
        <v>2500</v>
      </c>
      <c r="E70" s="12">
        <v>1302.07</v>
      </c>
      <c r="F70" s="12">
        <v>1302.07</v>
      </c>
      <c r="G70" s="13">
        <f t="shared" si="2"/>
        <v>0.52082799999999996</v>
      </c>
    </row>
    <row r="71" spans="1:7">
      <c r="A71" s="10" t="s">
        <v>202</v>
      </c>
      <c r="B71" s="11" t="s">
        <v>68</v>
      </c>
      <c r="C71" s="12">
        <v>10000</v>
      </c>
      <c r="D71" s="12">
        <v>10000</v>
      </c>
      <c r="E71" s="12">
        <v>3084.58</v>
      </c>
      <c r="F71" s="12">
        <v>3084.58</v>
      </c>
      <c r="G71" s="13">
        <f t="shared" si="2"/>
        <v>0.30845800000000001</v>
      </c>
    </row>
    <row r="72" spans="1:7">
      <c r="A72" s="10" t="s">
        <v>203</v>
      </c>
      <c r="B72" s="11" t="s">
        <v>204</v>
      </c>
      <c r="C72" s="12">
        <v>72116.27</v>
      </c>
      <c r="D72" s="12">
        <v>2211.2600000000002</v>
      </c>
      <c r="E72" s="12">
        <v>2211.2600000000002</v>
      </c>
      <c r="F72" s="12">
        <v>2211.2600000000002</v>
      </c>
      <c r="G72" s="13">
        <f t="shared" si="2"/>
        <v>1</v>
      </c>
    </row>
    <row r="73" spans="1:7">
      <c r="A73" s="10" t="s">
        <v>205</v>
      </c>
      <c r="B73" s="11" t="s">
        <v>206</v>
      </c>
      <c r="C73" s="12">
        <v>50000</v>
      </c>
      <c r="D73" s="12">
        <v>50000</v>
      </c>
      <c r="E73" s="12">
        <v>50000</v>
      </c>
      <c r="F73" s="12">
        <v>50000</v>
      </c>
      <c r="G73" s="13">
        <f t="shared" si="2"/>
        <v>1</v>
      </c>
    </row>
    <row r="74" spans="1:7">
      <c r="A74" s="10" t="s">
        <v>207</v>
      </c>
      <c r="B74" s="11" t="s">
        <v>208</v>
      </c>
      <c r="C74" s="12">
        <v>2800</v>
      </c>
      <c r="D74" s="12">
        <v>3429.21</v>
      </c>
      <c r="E74" s="12">
        <v>3429.21</v>
      </c>
      <c r="F74" s="12">
        <v>2429.21</v>
      </c>
      <c r="G74" s="13">
        <f t="shared" si="2"/>
        <v>1</v>
      </c>
    </row>
    <row r="75" spans="1:7">
      <c r="A75" s="10" t="s">
        <v>209</v>
      </c>
      <c r="B75" s="11" t="s">
        <v>210</v>
      </c>
      <c r="C75" s="12">
        <v>591402.27</v>
      </c>
      <c r="D75" s="12">
        <v>592333.54</v>
      </c>
      <c r="E75" s="12">
        <v>587740.54</v>
      </c>
      <c r="F75" s="12">
        <v>587740.54</v>
      </c>
      <c r="G75" s="13">
        <f t="shared" si="2"/>
        <v>0.99224592279545742</v>
      </c>
    </row>
    <row r="76" spans="1:7">
      <c r="A76" s="10" t="s">
        <v>211</v>
      </c>
      <c r="B76" s="11" t="s">
        <v>212</v>
      </c>
      <c r="C76" s="12">
        <v>5500</v>
      </c>
      <c r="D76" s="12">
        <v>11000</v>
      </c>
      <c r="E76" s="12">
        <v>5425</v>
      </c>
      <c r="F76" s="12">
        <v>5425</v>
      </c>
      <c r="G76" s="13">
        <f t="shared" si="2"/>
        <v>0.49318181818181817</v>
      </c>
    </row>
    <row r="77" spans="1:7">
      <c r="A77" s="10" t="s">
        <v>213</v>
      </c>
      <c r="B77" s="11" t="s">
        <v>212</v>
      </c>
      <c r="C77" s="12">
        <v>5500</v>
      </c>
      <c r="D77" s="12">
        <v>11000</v>
      </c>
      <c r="E77" s="12">
        <v>5500</v>
      </c>
      <c r="F77" s="12">
        <v>0</v>
      </c>
      <c r="G77" s="13">
        <f t="shared" si="2"/>
        <v>0.5</v>
      </c>
    </row>
    <row r="78" spans="1:7">
      <c r="A78" s="10" t="s">
        <v>214</v>
      </c>
      <c r="B78" s="11" t="s">
        <v>212</v>
      </c>
      <c r="C78" s="12">
        <v>5640</v>
      </c>
      <c r="D78" s="12">
        <v>11280</v>
      </c>
      <c r="E78" s="12">
        <v>5640</v>
      </c>
      <c r="F78" s="12">
        <v>5640</v>
      </c>
      <c r="G78" s="13">
        <f t="shared" si="2"/>
        <v>0.5</v>
      </c>
    </row>
    <row r="79" spans="1:7">
      <c r="A79" s="10" t="s">
        <v>215</v>
      </c>
      <c r="B79" s="11" t="s">
        <v>212</v>
      </c>
      <c r="C79" s="12">
        <v>35000</v>
      </c>
      <c r="D79" s="12">
        <v>32000</v>
      </c>
      <c r="E79" s="12">
        <v>24003.54</v>
      </c>
      <c r="F79" s="12">
        <v>24003.54</v>
      </c>
      <c r="G79" s="13">
        <f t="shared" si="2"/>
        <v>0.75011062500000003</v>
      </c>
    </row>
    <row r="80" spans="1:7">
      <c r="A80" s="10" t="s">
        <v>216</v>
      </c>
      <c r="B80" s="11" t="s">
        <v>217</v>
      </c>
      <c r="C80" s="12">
        <v>56100</v>
      </c>
      <c r="D80" s="12">
        <v>80372.2</v>
      </c>
      <c r="E80" s="12">
        <v>59273.56</v>
      </c>
      <c r="F80" s="12">
        <v>33923.56</v>
      </c>
      <c r="G80" s="13">
        <f t="shared" si="2"/>
        <v>0.73748833551899784</v>
      </c>
    </row>
    <row r="81" spans="1:7">
      <c r="A81" s="10" t="s">
        <v>218</v>
      </c>
      <c r="B81" s="11" t="s">
        <v>217</v>
      </c>
      <c r="C81" s="12">
        <v>5500</v>
      </c>
      <c r="D81" s="12">
        <v>1000</v>
      </c>
      <c r="E81" s="12">
        <v>0</v>
      </c>
      <c r="F81" s="12">
        <v>0</v>
      </c>
      <c r="G81" s="13">
        <f t="shared" si="2"/>
        <v>0</v>
      </c>
    </row>
    <row r="82" spans="1:7">
      <c r="A82" s="10" t="s">
        <v>219</v>
      </c>
      <c r="B82" s="11" t="s">
        <v>217</v>
      </c>
      <c r="C82" s="12">
        <v>10000</v>
      </c>
      <c r="D82" s="12">
        <v>10000</v>
      </c>
      <c r="E82" s="12">
        <v>7831</v>
      </c>
      <c r="F82" s="12">
        <v>7831</v>
      </c>
      <c r="G82" s="13">
        <f t="shared" si="2"/>
        <v>0.78310000000000002</v>
      </c>
    </row>
    <row r="83" spans="1:7">
      <c r="A83" s="10" t="s">
        <v>220</v>
      </c>
      <c r="B83" s="11" t="s">
        <v>217</v>
      </c>
      <c r="C83" s="12">
        <v>6000</v>
      </c>
      <c r="D83" s="12">
        <v>6000</v>
      </c>
      <c r="E83" s="12">
        <v>6000</v>
      </c>
      <c r="F83" s="12">
        <v>6000</v>
      </c>
      <c r="G83" s="13">
        <f t="shared" si="2"/>
        <v>1</v>
      </c>
    </row>
    <row r="84" spans="1:7">
      <c r="A84" s="10" t="s">
        <v>221</v>
      </c>
      <c r="B84" s="11" t="s">
        <v>217</v>
      </c>
      <c r="C84" s="12">
        <v>50000</v>
      </c>
      <c r="D84" s="12">
        <v>61250</v>
      </c>
      <c r="E84" s="12">
        <v>50000</v>
      </c>
      <c r="F84" s="12">
        <v>50000</v>
      </c>
      <c r="G84" s="13">
        <f t="shared" si="2"/>
        <v>0.81632653061224492</v>
      </c>
    </row>
    <row r="85" spans="1:7">
      <c r="A85" s="10" t="s">
        <v>222</v>
      </c>
      <c r="B85" s="11" t="s">
        <v>217</v>
      </c>
      <c r="C85" s="12">
        <v>215280</v>
      </c>
      <c r="D85" s="12">
        <v>229780</v>
      </c>
      <c r="E85" s="12">
        <v>206050.03</v>
      </c>
      <c r="F85" s="12">
        <v>149500.03</v>
      </c>
      <c r="G85" s="13">
        <f t="shared" si="2"/>
        <v>0.89672743493776652</v>
      </c>
    </row>
    <row r="86" spans="1:7">
      <c r="A86" s="10" t="s">
        <v>223</v>
      </c>
      <c r="B86" s="11" t="s">
        <v>217</v>
      </c>
      <c r="C86" s="12">
        <v>60600</v>
      </c>
      <c r="D86" s="12">
        <v>107383.19</v>
      </c>
      <c r="E86" s="12">
        <v>106796.32</v>
      </c>
      <c r="F86" s="12">
        <v>52238.97</v>
      </c>
      <c r="G86" s="13">
        <f t="shared" si="2"/>
        <v>0.99453480568047947</v>
      </c>
    </row>
    <row r="87" spans="1:7">
      <c r="A87" s="10" t="s">
        <v>224</v>
      </c>
      <c r="B87" s="11" t="s">
        <v>217</v>
      </c>
      <c r="C87" s="12">
        <v>24060</v>
      </c>
      <c r="D87" s="12">
        <v>48060</v>
      </c>
      <c r="E87" s="12">
        <v>46500</v>
      </c>
      <c r="F87" s="12">
        <v>42000</v>
      </c>
      <c r="G87" s="13">
        <f t="shared" si="2"/>
        <v>0.96754057428214735</v>
      </c>
    </row>
    <row r="88" spans="1:7">
      <c r="A88" s="10" t="s">
        <v>225</v>
      </c>
      <c r="B88" s="11" t="s">
        <v>217</v>
      </c>
      <c r="C88" s="12">
        <v>26107</v>
      </c>
      <c r="D88" s="12">
        <v>37164</v>
      </c>
      <c r="E88" s="12">
        <v>36600</v>
      </c>
      <c r="F88" s="12">
        <v>21000</v>
      </c>
      <c r="G88" s="13">
        <f t="shared" si="2"/>
        <v>0.98482402324830476</v>
      </c>
    </row>
    <row r="89" spans="1:7">
      <c r="A89" s="10" t="s">
        <v>226</v>
      </c>
      <c r="B89" s="11" t="s">
        <v>217</v>
      </c>
      <c r="C89" s="12">
        <v>1560</v>
      </c>
      <c r="D89" s="12">
        <v>3060</v>
      </c>
      <c r="E89" s="12">
        <v>1500</v>
      </c>
      <c r="F89" s="12">
        <v>1500</v>
      </c>
      <c r="G89" s="13">
        <f t="shared" si="2"/>
        <v>0.49019607843137253</v>
      </c>
    </row>
    <row r="90" spans="1:7">
      <c r="A90" s="10" t="s">
        <v>227</v>
      </c>
      <c r="B90" s="11" t="s">
        <v>217</v>
      </c>
      <c r="C90" s="12">
        <v>6400</v>
      </c>
      <c r="D90" s="12">
        <v>12800</v>
      </c>
      <c r="E90" s="12">
        <v>6400</v>
      </c>
      <c r="F90" s="12">
        <v>6400</v>
      </c>
      <c r="G90" s="13">
        <f t="shared" si="2"/>
        <v>0.5</v>
      </c>
    </row>
    <row r="91" spans="1:7">
      <c r="A91" s="10" t="s">
        <v>228</v>
      </c>
      <c r="B91" s="11" t="s">
        <v>217</v>
      </c>
      <c r="C91" s="12">
        <v>2500</v>
      </c>
      <c r="D91" s="12">
        <v>3850</v>
      </c>
      <c r="E91" s="12">
        <v>1350</v>
      </c>
      <c r="F91" s="12">
        <v>0</v>
      </c>
      <c r="G91" s="13">
        <f t="shared" si="2"/>
        <v>0.35064935064935066</v>
      </c>
    </row>
    <row r="92" spans="1:7">
      <c r="A92" s="10" t="s">
        <v>229</v>
      </c>
      <c r="B92" s="11" t="s">
        <v>217</v>
      </c>
      <c r="C92" s="12">
        <v>1560</v>
      </c>
      <c r="D92" s="12">
        <v>3060</v>
      </c>
      <c r="E92" s="12">
        <v>1500</v>
      </c>
      <c r="F92" s="12">
        <v>1500</v>
      </c>
      <c r="G92" s="13">
        <f t="shared" si="2"/>
        <v>0.49019607843137253</v>
      </c>
    </row>
    <row r="93" spans="1:7">
      <c r="A93" s="10" t="s">
        <v>230</v>
      </c>
      <c r="B93" s="11" t="s">
        <v>217</v>
      </c>
      <c r="C93" s="12">
        <v>38000</v>
      </c>
      <c r="D93" s="12">
        <v>51200</v>
      </c>
      <c r="E93" s="12">
        <v>51200</v>
      </c>
      <c r="F93" s="12">
        <v>33000</v>
      </c>
      <c r="G93" s="13">
        <f t="shared" si="2"/>
        <v>1</v>
      </c>
    </row>
    <row r="94" spans="1:7">
      <c r="A94" s="10" t="s">
        <v>231</v>
      </c>
      <c r="B94" s="11" t="s">
        <v>217</v>
      </c>
      <c r="C94" s="12">
        <v>29000</v>
      </c>
      <c r="D94" s="12">
        <v>57500</v>
      </c>
      <c r="E94" s="12">
        <v>28500</v>
      </c>
      <c r="F94" s="12">
        <v>28500</v>
      </c>
      <c r="G94" s="13">
        <f t="shared" si="2"/>
        <v>0.4956521739130435</v>
      </c>
    </row>
    <row r="95" spans="1:7">
      <c r="A95" s="10" t="s">
        <v>232</v>
      </c>
      <c r="B95" s="11" t="s">
        <v>217</v>
      </c>
      <c r="C95" s="12">
        <v>5200</v>
      </c>
      <c r="D95" s="12">
        <v>10200</v>
      </c>
      <c r="E95" s="12">
        <v>5000</v>
      </c>
      <c r="F95" s="12">
        <v>5000</v>
      </c>
      <c r="G95" s="13">
        <f t="shared" si="2"/>
        <v>0.49019607843137253</v>
      </c>
    </row>
    <row r="96" spans="1:7">
      <c r="A96" s="10" t="s">
        <v>233</v>
      </c>
      <c r="B96" s="11" t="s">
        <v>217</v>
      </c>
      <c r="C96" s="12">
        <v>3640</v>
      </c>
      <c r="D96" s="12">
        <v>7140</v>
      </c>
      <c r="E96" s="12">
        <v>7140</v>
      </c>
      <c r="F96" s="12">
        <v>3500</v>
      </c>
      <c r="G96" s="13">
        <f t="shared" si="2"/>
        <v>1</v>
      </c>
    </row>
    <row r="97" spans="1:7">
      <c r="A97" s="10" t="s">
        <v>234</v>
      </c>
      <c r="B97" s="11" t="s">
        <v>235</v>
      </c>
      <c r="C97" s="12">
        <v>15000</v>
      </c>
      <c r="D97" s="12">
        <v>0</v>
      </c>
      <c r="E97" s="12">
        <v>0</v>
      </c>
      <c r="F97" s="12">
        <v>0</v>
      </c>
      <c r="G97" s="13">
        <f t="shared" si="2"/>
        <v>0</v>
      </c>
    </row>
    <row r="98" spans="1:7">
      <c r="A98" s="10" t="s">
        <v>236</v>
      </c>
      <c r="B98" s="11" t="s">
        <v>83</v>
      </c>
      <c r="C98" s="12">
        <v>132000</v>
      </c>
      <c r="D98" s="12">
        <v>22771.08</v>
      </c>
      <c r="E98" s="12">
        <v>7766.14</v>
      </c>
      <c r="F98" s="12">
        <v>7766.14</v>
      </c>
      <c r="G98" s="13">
        <f t="shared" si="2"/>
        <v>0.34105277395714212</v>
      </c>
    </row>
    <row r="99" spans="1:7" ht="25">
      <c r="A99" s="10" t="s">
        <v>237</v>
      </c>
      <c r="B99" s="11" t="s">
        <v>238</v>
      </c>
      <c r="C99" s="12">
        <v>636180.37</v>
      </c>
      <c r="D99" s="12">
        <v>644030.37</v>
      </c>
      <c r="E99" s="12">
        <v>53613.15</v>
      </c>
      <c r="F99" s="12">
        <v>53613.15</v>
      </c>
      <c r="G99" s="13">
        <f t="shared" si="2"/>
        <v>8.3246307157844132E-2</v>
      </c>
    </row>
    <row r="100" spans="1:7" ht="25">
      <c r="A100" s="10" t="s">
        <v>239</v>
      </c>
      <c r="B100" s="11" t="s">
        <v>240</v>
      </c>
      <c r="C100" s="12">
        <v>393000</v>
      </c>
      <c r="D100" s="12">
        <v>499161.37</v>
      </c>
      <c r="E100" s="12">
        <v>323176.21000000002</v>
      </c>
      <c r="F100" s="12">
        <v>313711.37</v>
      </c>
      <c r="G100" s="13">
        <f t="shared" si="2"/>
        <v>0.64743834243423126</v>
      </c>
    </row>
    <row r="101" spans="1:7" ht="25">
      <c r="A101" s="10" t="s">
        <v>241</v>
      </c>
      <c r="B101" s="11" t="s">
        <v>240</v>
      </c>
      <c r="C101" s="12">
        <v>7000</v>
      </c>
      <c r="D101" s="12">
        <v>7000</v>
      </c>
      <c r="E101" s="12">
        <v>5024.88</v>
      </c>
      <c r="F101" s="12">
        <v>5024.88</v>
      </c>
      <c r="G101" s="13">
        <f t="shared" ref="G101:G118" si="3">IF(D101=0,0,E101/D101)</f>
        <v>0.71784000000000003</v>
      </c>
    </row>
    <row r="102" spans="1:7" ht="25">
      <c r="A102" s="10" t="s">
        <v>242</v>
      </c>
      <c r="B102" s="11" t="s">
        <v>240</v>
      </c>
      <c r="C102" s="12">
        <v>53000</v>
      </c>
      <c r="D102" s="12">
        <v>60728.82</v>
      </c>
      <c r="E102" s="12">
        <v>60684.800000000003</v>
      </c>
      <c r="F102" s="12">
        <v>60684.800000000003</v>
      </c>
      <c r="G102" s="13">
        <f t="shared" si="3"/>
        <v>0.99927513822926251</v>
      </c>
    </row>
    <row r="103" spans="1:7" ht="25">
      <c r="A103" s="10" t="s">
        <v>243</v>
      </c>
      <c r="B103" s="11" t="s">
        <v>244</v>
      </c>
      <c r="C103" s="12">
        <v>335000</v>
      </c>
      <c r="D103" s="12">
        <v>413518.33</v>
      </c>
      <c r="E103" s="12">
        <v>284855.09999999998</v>
      </c>
      <c r="F103" s="12">
        <v>282889.78999999998</v>
      </c>
      <c r="G103" s="13">
        <f t="shared" si="3"/>
        <v>0.68885725089864813</v>
      </c>
    </row>
    <row r="104" spans="1:7" ht="25">
      <c r="A104" s="10" t="s">
        <v>245</v>
      </c>
      <c r="B104" s="11" t="s">
        <v>244</v>
      </c>
      <c r="C104" s="12">
        <v>160000</v>
      </c>
      <c r="D104" s="12">
        <v>295000</v>
      </c>
      <c r="E104" s="12">
        <v>198842.18</v>
      </c>
      <c r="F104" s="12">
        <v>152574.22</v>
      </c>
      <c r="G104" s="13">
        <f t="shared" si="3"/>
        <v>0.67404128813559316</v>
      </c>
    </row>
    <row r="105" spans="1:7" ht="25">
      <c r="A105" s="10" t="s">
        <v>246</v>
      </c>
      <c r="B105" s="11" t="s">
        <v>247</v>
      </c>
      <c r="C105" s="12">
        <v>70000</v>
      </c>
      <c r="D105" s="12">
        <v>176568.22</v>
      </c>
      <c r="E105" s="12">
        <v>68445.03</v>
      </c>
      <c r="F105" s="12">
        <v>61929.86</v>
      </c>
      <c r="G105" s="13">
        <f t="shared" si="3"/>
        <v>0.38764070906984277</v>
      </c>
    </row>
    <row r="106" spans="1:7" ht="25">
      <c r="A106" s="10" t="s">
        <v>248</v>
      </c>
      <c r="B106" s="11" t="s">
        <v>247</v>
      </c>
      <c r="C106" s="12">
        <v>50000</v>
      </c>
      <c r="D106" s="12">
        <v>121764.67</v>
      </c>
      <c r="E106" s="12">
        <v>43441.94</v>
      </c>
      <c r="F106" s="12">
        <v>43441.94</v>
      </c>
      <c r="G106" s="13">
        <f t="shared" si="3"/>
        <v>0.35676966069057636</v>
      </c>
    </row>
    <row r="107" spans="1:7" ht="25">
      <c r="A107" s="10" t="s">
        <v>249</v>
      </c>
      <c r="B107" s="11" t="s">
        <v>247</v>
      </c>
      <c r="C107" s="12">
        <v>365000</v>
      </c>
      <c r="D107" s="12">
        <v>358197.44</v>
      </c>
      <c r="E107" s="12">
        <v>41319.440000000002</v>
      </c>
      <c r="F107" s="12">
        <v>41319.440000000002</v>
      </c>
      <c r="G107" s="13">
        <f t="shared" si="3"/>
        <v>0.11535381157386274</v>
      </c>
    </row>
    <row r="108" spans="1:7" ht="25">
      <c r="A108" s="10" t="s">
        <v>250</v>
      </c>
      <c r="B108" s="11" t="s">
        <v>251</v>
      </c>
      <c r="C108" s="12">
        <v>2000</v>
      </c>
      <c r="D108" s="12">
        <v>2000</v>
      </c>
      <c r="E108" s="12">
        <v>671.95</v>
      </c>
      <c r="F108" s="12">
        <v>671.95</v>
      </c>
      <c r="G108" s="13">
        <f t="shared" si="3"/>
        <v>0.33597500000000002</v>
      </c>
    </row>
    <row r="109" spans="1:7" ht="25">
      <c r="A109" s="10" t="s">
        <v>252</v>
      </c>
      <c r="B109" s="11" t="s">
        <v>253</v>
      </c>
      <c r="C109" s="12">
        <v>385000</v>
      </c>
      <c r="D109" s="12">
        <v>276404.78000000003</v>
      </c>
      <c r="E109" s="12">
        <v>133240</v>
      </c>
      <c r="F109" s="12">
        <v>133240</v>
      </c>
      <c r="G109" s="13">
        <f t="shared" si="3"/>
        <v>0.48204665635666644</v>
      </c>
    </row>
    <row r="110" spans="1:7" ht="25">
      <c r="A110" s="10" t="s">
        <v>254</v>
      </c>
      <c r="B110" s="11" t="s">
        <v>253</v>
      </c>
      <c r="C110" s="12">
        <v>0</v>
      </c>
      <c r="D110" s="12">
        <v>233827.75</v>
      </c>
      <c r="E110" s="12">
        <v>0</v>
      </c>
      <c r="F110" s="12">
        <v>0</v>
      </c>
      <c r="G110" s="13">
        <f t="shared" si="3"/>
        <v>0</v>
      </c>
    </row>
    <row r="111" spans="1:7" ht="25">
      <c r="A111" s="10" t="s">
        <v>255</v>
      </c>
      <c r="B111" s="11" t="s">
        <v>256</v>
      </c>
      <c r="C111" s="12">
        <v>14000</v>
      </c>
      <c r="D111" s="12">
        <v>14000</v>
      </c>
      <c r="E111" s="12">
        <v>13988.81</v>
      </c>
      <c r="F111" s="12">
        <v>0</v>
      </c>
      <c r="G111" s="13">
        <f t="shared" si="3"/>
        <v>0.99920071428571422</v>
      </c>
    </row>
    <row r="112" spans="1:7" ht="25">
      <c r="A112" s="10" t="s">
        <v>257</v>
      </c>
      <c r="B112" s="11" t="s">
        <v>256</v>
      </c>
      <c r="C112" s="12">
        <v>2000</v>
      </c>
      <c r="D112" s="12">
        <v>2000</v>
      </c>
      <c r="E112" s="12">
        <v>1439.9</v>
      </c>
      <c r="F112" s="12">
        <v>1439.9</v>
      </c>
      <c r="G112" s="13">
        <f t="shared" si="3"/>
        <v>0.71995000000000009</v>
      </c>
    </row>
    <row r="113" spans="1:7">
      <c r="A113" s="10" t="s">
        <v>258</v>
      </c>
      <c r="B113" s="11" t="s">
        <v>259</v>
      </c>
      <c r="C113" s="12">
        <v>10000</v>
      </c>
      <c r="D113" s="12">
        <v>10000</v>
      </c>
      <c r="E113" s="12">
        <v>9639.2199999999993</v>
      </c>
      <c r="F113" s="12">
        <v>9639.2199999999993</v>
      </c>
      <c r="G113" s="13">
        <f t="shared" si="3"/>
        <v>0.96392199999999995</v>
      </c>
    </row>
    <row r="114" spans="1:7">
      <c r="A114" s="10" t="s">
        <v>260</v>
      </c>
      <c r="B114" s="11" t="s">
        <v>261</v>
      </c>
      <c r="C114" s="12">
        <v>38051.72</v>
      </c>
      <c r="D114" s="12">
        <v>38051.72</v>
      </c>
      <c r="E114" s="12">
        <v>36092.61</v>
      </c>
      <c r="F114" s="12">
        <v>26432.61</v>
      </c>
      <c r="G114" s="13">
        <f t="shared" si="3"/>
        <v>0.94851454809401514</v>
      </c>
    </row>
    <row r="115" spans="1:7" ht="25">
      <c r="A115" s="10" t="s">
        <v>262</v>
      </c>
      <c r="B115" s="11" t="s">
        <v>263</v>
      </c>
      <c r="C115" s="12">
        <v>1100</v>
      </c>
      <c r="D115" s="12">
        <v>1188.5</v>
      </c>
      <c r="E115" s="12">
        <v>1188.5</v>
      </c>
      <c r="F115" s="12">
        <v>1188.5</v>
      </c>
      <c r="G115" s="13">
        <f t="shared" si="3"/>
        <v>1</v>
      </c>
    </row>
    <row r="116" spans="1:7">
      <c r="A116" s="10" t="s">
        <v>264</v>
      </c>
      <c r="B116" s="11" t="s">
        <v>97</v>
      </c>
      <c r="C116" s="12">
        <v>2000</v>
      </c>
      <c r="D116" s="12">
        <v>2000</v>
      </c>
      <c r="E116" s="12">
        <v>0</v>
      </c>
      <c r="F116" s="12">
        <v>0</v>
      </c>
      <c r="G116" s="13">
        <f t="shared" si="3"/>
        <v>0</v>
      </c>
    </row>
    <row r="117" spans="1:7">
      <c r="A117" s="10" t="s">
        <v>265</v>
      </c>
      <c r="B117" s="11" t="s">
        <v>266</v>
      </c>
      <c r="C117" s="12">
        <v>1271987.5</v>
      </c>
      <c r="D117" s="12">
        <v>1271987.5</v>
      </c>
      <c r="E117" s="12">
        <v>1271987.5</v>
      </c>
      <c r="F117" s="12">
        <v>1271987.5</v>
      </c>
      <c r="G117" s="13">
        <f t="shared" si="3"/>
        <v>1</v>
      </c>
    </row>
    <row r="118" spans="1:7">
      <c r="A118" s="14" t="s">
        <v>36</v>
      </c>
      <c r="B118" s="14"/>
      <c r="C118" s="15">
        <f>SUM(C5:C117)</f>
        <v>21269073.23</v>
      </c>
      <c r="D118" s="15">
        <f>SUM(D5:D117)</f>
        <v>23965361.760000002</v>
      </c>
      <c r="E118" s="15">
        <f>SUM(E5:E117)</f>
        <v>16695215.620000003</v>
      </c>
      <c r="F118" s="15">
        <f>SUM(F5:F117)</f>
        <v>15037157.689999999</v>
      </c>
      <c r="G118" s="16">
        <f t="shared" si="3"/>
        <v>0.69663941597015988</v>
      </c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ySplit="4" topLeftCell="A5" activePane="bottomLeft" state="frozen"/>
      <selection pane="bottomLeft" sqref="A1:G1"/>
    </sheetView>
  </sheetViews>
  <sheetFormatPr baseColWidth="10" defaultColWidth="8.6328125" defaultRowHeight="14.5"/>
  <cols>
    <col min="1" max="1" width="10" customWidth="1"/>
    <col min="2" max="2" width="46" customWidth="1"/>
    <col min="3" max="3" width="16" customWidth="1"/>
    <col min="4" max="5" width="20" customWidth="1"/>
    <col min="6" max="7" width="16" customWidth="1"/>
  </cols>
  <sheetData>
    <row r="1" spans="1:7" ht="18">
      <c r="A1" s="1" t="s">
        <v>267</v>
      </c>
      <c r="B1" s="1"/>
      <c r="C1" s="1"/>
      <c r="D1" s="1"/>
      <c r="E1" s="1"/>
      <c r="F1" s="1"/>
      <c r="G1" s="1"/>
    </row>
    <row r="2" spans="1:7">
      <c r="A2" s="2" t="s">
        <v>13</v>
      </c>
      <c r="B2" s="2"/>
      <c r="C2" s="2"/>
      <c r="D2" s="2"/>
      <c r="E2" s="2"/>
      <c r="F2" s="2"/>
      <c r="G2" s="2"/>
    </row>
    <row r="4" spans="1:7" ht="39">
      <c r="A4" s="9" t="s">
        <v>268</v>
      </c>
      <c r="B4" s="9" t="s">
        <v>15</v>
      </c>
      <c r="C4" s="9" t="s">
        <v>16</v>
      </c>
      <c r="D4" s="9" t="s">
        <v>4</v>
      </c>
      <c r="E4" s="9" t="s">
        <v>5</v>
      </c>
      <c r="F4" s="9" t="s">
        <v>6</v>
      </c>
      <c r="G4" s="9" t="s">
        <v>17</v>
      </c>
    </row>
    <row r="5" spans="1:7">
      <c r="A5" s="10" t="s">
        <v>269</v>
      </c>
      <c r="B5" s="11" t="s">
        <v>270</v>
      </c>
      <c r="C5" s="12">
        <v>1481449.38</v>
      </c>
      <c r="D5" s="12">
        <v>1481449.38</v>
      </c>
      <c r="E5" s="12">
        <v>1424166.22</v>
      </c>
      <c r="F5" s="12">
        <v>1424166.22</v>
      </c>
      <c r="G5" s="13">
        <f t="shared" ref="G5:G11" si="0">IF(D5=0,0,E5/D5)</f>
        <v>0.96133302914474206</v>
      </c>
    </row>
    <row r="6" spans="1:7">
      <c r="A6" s="10" t="s">
        <v>18</v>
      </c>
      <c r="B6" s="11" t="s">
        <v>271</v>
      </c>
      <c r="C6" s="12">
        <v>10474300.27</v>
      </c>
      <c r="D6" s="12">
        <v>11657612.93</v>
      </c>
      <c r="E6" s="12">
        <v>7036146.7000000002</v>
      </c>
      <c r="F6" s="12">
        <v>5931629.96</v>
      </c>
      <c r="G6" s="13">
        <f t="shared" si="0"/>
        <v>0.60356667717908186</v>
      </c>
    </row>
    <row r="7" spans="1:7">
      <c r="A7" s="10" t="s">
        <v>20</v>
      </c>
      <c r="B7" s="11" t="s">
        <v>272</v>
      </c>
      <c r="C7" s="12">
        <v>2960724.18</v>
      </c>
      <c r="D7" s="12">
        <v>3623696.58</v>
      </c>
      <c r="E7" s="12">
        <v>2221881.21</v>
      </c>
      <c r="F7" s="12">
        <v>2113198.4900000002</v>
      </c>
      <c r="G7" s="13">
        <f t="shared" si="0"/>
        <v>0.6131532154935555</v>
      </c>
    </row>
    <row r="8" spans="1:7">
      <c r="A8" s="10" t="s">
        <v>22</v>
      </c>
      <c r="B8" s="11" t="s">
        <v>273</v>
      </c>
      <c r="C8" s="12">
        <v>3434497.59</v>
      </c>
      <c r="D8" s="12">
        <v>3961460.43</v>
      </c>
      <c r="E8" s="12">
        <v>3073083.5</v>
      </c>
      <c r="F8" s="12">
        <v>2818579.4</v>
      </c>
      <c r="G8" s="13">
        <f t="shared" si="0"/>
        <v>0.77574509560354232</v>
      </c>
    </row>
    <row r="9" spans="1:7">
      <c r="A9" s="10" t="s">
        <v>24</v>
      </c>
      <c r="B9" s="11" t="s">
        <v>274</v>
      </c>
      <c r="C9" s="12">
        <v>556059.04</v>
      </c>
      <c r="D9" s="12">
        <v>636072.68999999994</v>
      </c>
      <c r="E9" s="12">
        <v>473266.66</v>
      </c>
      <c r="F9" s="12">
        <v>452867.32</v>
      </c>
      <c r="G9" s="13">
        <f t="shared" si="0"/>
        <v>0.74404492983341264</v>
      </c>
    </row>
    <row r="10" spans="1:7">
      <c r="A10" s="10" t="s">
        <v>34</v>
      </c>
      <c r="B10" s="11" t="s">
        <v>275</v>
      </c>
      <c r="C10" s="12">
        <v>2362042.77</v>
      </c>
      <c r="D10" s="12">
        <v>2605069.75</v>
      </c>
      <c r="E10" s="12">
        <v>2466671.33</v>
      </c>
      <c r="F10" s="12">
        <v>2296716.2999999998</v>
      </c>
      <c r="G10" s="13">
        <f t="shared" si="0"/>
        <v>0.94687343016439385</v>
      </c>
    </row>
    <row r="11" spans="1:7">
      <c r="A11" s="14" t="s">
        <v>36</v>
      </c>
      <c r="B11" s="14"/>
      <c r="C11" s="15">
        <f>SUM(C5:C10)</f>
        <v>21269073.229999997</v>
      </c>
      <c r="D11" s="15">
        <f>SUM(D5:D10)</f>
        <v>23965361.760000002</v>
      </c>
      <c r="E11" s="15">
        <f>SUM(E5:E10)</f>
        <v>16695215.619999999</v>
      </c>
      <c r="F11" s="15">
        <f>SUM(F5:F10)</f>
        <v>15037157.690000001</v>
      </c>
      <c r="G11" s="16">
        <f t="shared" si="0"/>
        <v>0.69663941597015966</v>
      </c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pane ySplit="4" topLeftCell="A5" activePane="bottomLeft" state="frozen"/>
      <selection pane="bottomLeft" sqref="A1:G1"/>
    </sheetView>
  </sheetViews>
  <sheetFormatPr baseColWidth="10" defaultColWidth="8.6328125" defaultRowHeight="14.5"/>
  <cols>
    <col min="1" max="1" width="10" customWidth="1"/>
    <col min="2" max="2" width="46" customWidth="1"/>
    <col min="3" max="3" width="16" customWidth="1"/>
    <col min="4" max="5" width="20" customWidth="1"/>
    <col min="6" max="7" width="16" customWidth="1"/>
  </cols>
  <sheetData>
    <row r="1" spans="1:7" ht="18">
      <c r="A1" s="1" t="s">
        <v>276</v>
      </c>
      <c r="B1" s="1"/>
      <c r="C1" s="1"/>
      <c r="D1" s="1"/>
      <c r="E1" s="1"/>
      <c r="F1" s="1"/>
      <c r="G1" s="1"/>
    </row>
    <row r="2" spans="1:7">
      <c r="A2" s="2" t="s">
        <v>13</v>
      </c>
      <c r="B2" s="2"/>
      <c r="C2" s="2"/>
      <c r="D2" s="2"/>
      <c r="E2" s="2"/>
      <c r="F2" s="2"/>
      <c r="G2" s="2"/>
    </row>
    <row r="4" spans="1:7" ht="39">
      <c r="A4" s="9" t="s">
        <v>277</v>
      </c>
      <c r="B4" s="9" t="s">
        <v>15</v>
      </c>
      <c r="C4" s="9" t="s">
        <v>16</v>
      </c>
      <c r="D4" s="9" t="s">
        <v>4</v>
      </c>
      <c r="E4" s="9" t="s">
        <v>5</v>
      </c>
      <c r="F4" s="9" t="s">
        <v>6</v>
      </c>
      <c r="G4" s="9" t="s">
        <v>17</v>
      </c>
    </row>
    <row r="5" spans="1:7">
      <c r="A5" s="10" t="s">
        <v>278</v>
      </c>
      <c r="B5" s="11" t="s">
        <v>270</v>
      </c>
      <c r="C5" s="12">
        <v>1481449.38</v>
      </c>
      <c r="D5" s="12">
        <v>1481449.38</v>
      </c>
      <c r="E5" s="12">
        <v>1424166.22</v>
      </c>
      <c r="F5" s="12">
        <v>1424166.22</v>
      </c>
      <c r="G5" s="13">
        <f t="shared" ref="G5:G27" si="0">IF(D5=0,0,E5/D5)</f>
        <v>0.96133302914474206</v>
      </c>
    </row>
    <row r="6" spans="1:7">
      <c r="A6" s="10" t="s">
        <v>45</v>
      </c>
      <c r="B6" s="11" t="s">
        <v>279</v>
      </c>
      <c r="C6" s="12">
        <v>1695272.27</v>
      </c>
      <c r="D6" s="12">
        <v>1699661.71</v>
      </c>
      <c r="E6" s="12">
        <v>1283278.45</v>
      </c>
      <c r="F6" s="12">
        <v>1270215.1200000001</v>
      </c>
      <c r="G6" s="13">
        <f t="shared" si="0"/>
        <v>0.75501992099357229</v>
      </c>
    </row>
    <row r="7" spans="1:7">
      <c r="A7" s="10" t="s">
        <v>49</v>
      </c>
      <c r="B7" s="11" t="s">
        <v>280</v>
      </c>
      <c r="C7" s="12">
        <v>1936336.66</v>
      </c>
      <c r="D7" s="12">
        <v>2103478.12</v>
      </c>
      <c r="E7" s="12">
        <v>977395.88</v>
      </c>
      <c r="F7" s="12">
        <v>912070.97</v>
      </c>
      <c r="G7" s="13">
        <f t="shared" si="0"/>
        <v>0.46465702243672491</v>
      </c>
    </row>
    <row r="8" spans="1:7">
      <c r="A8" s="10" t="s">
        <v>51</v>
      </c>
      <c r="B8" s="11" t="s">
        <v>281</v>
      </c>
      <c r="C8" s="12">
        <v>6017637.2400000002</v>
      </c>
      <c r="D8" s="12">
        <v>6891029.8700000001</v>
      </c>
      <c r="E8" s="12">
        <v>3960654.95</v>
      </c>
      <c r="F8" s="12">
        <v>3015773.42</v>
      </c>
      <c r="G8" s="13">
        <f t="shared" si="0"/>
        <v>0.57475515630002638</v>
      </c>
    </row>
    <row r="9" spans="1:7">
      <c r="A9" s="10" t="s">
        <v>282</v>
      </c>
      <c r="B9" s="11" t="s">
        <v>283</v>
      </c>
      <c r="C9" s="12">
        <v>825054.1</v>
      </c>
      <c r="D9" s="12">
        <v>963443.23</v>
      </c>
      <c r="E9" s="12">
        <v>814817.42</v>
      </c>
      <c r="F9" s="12">
        <v>733570.45</v>
      </c>
      <c r="G9" s="13">
        <f t="shared" si="0"/>
        <v>0.84573475076471305</v>
      </c>
    </row>
    <row r="10" spans="1:7">
      <c r="A10" s="10" t="s">
        <v>55</v>
      </c>
      <c r="B10" s="11" t="s">
        <v>284</v>
      </c>
      <c r="C10" s="12">
        <v>0</v>
      </c>
      <c r="D10" s="12">
        <v>0</v>
      </c>
      <c r="E10" s="12">
        <v>0</v>
      </c>
      <c r="F10" s="12">
        <v>0</v>
      </c>
      <c r="G10" s="13">
        <f t="shared" si="0"/>
        <v>0</v>
      </c>
    </row>
    <row r="11" spans="1:7">
      <c r="A11" s="10" t="s">
        <v>57</v>
      </c>
      <c r="B11" s="11" t="s">
        <v>285</v>
      </c>
      <c r="C11" s="12">
        <v>15000</v>
      </c>
      <c r="D11" s="12">
        <v>15000</v>
      </c>
      <c r="E11" s="12">
        <v>15499.56</v>
      </c>
      <c r="F11" s="12">
        <v>0</v>
      </c>
      <c r="G11" s="13">
        <f t="shared" si="0"/>
        <v>1.033304</v>
      </c>
    </row>
    <row r="12" spans="1:7">
      <c r="A12" s="10" t="s">
        <v>59</v>
      </c>
      <c r="B12" s="11" t="s">
        <v>286</v>
      </c>
      <c r="C12" s="12">
        <v>1849835.53</v>
      </c>
      <c r="D12" s="12">
        <v>1996351.25</v>
      </c>
      <c r="E12" s="12">
        <v>1425996.97</v>
      </c>
      <c r="F12" s="12">
        <v>1349276.23</v>
      </c>
      <c r="G12" s="13">
        <f t="shared" si="0"/>
        <v>0.7143016390527468</v>
      </c>
    </row>
    <row r="13" spans="1:7">
      <c r="A13" s="10" t="s">
        <v>61</v>
      </c>
      <c r="B13" s="11" t="s">
        <v>287</v>
      </c>
      <c r="C13" s="12">
        <v>1095888.6499999999</v>
      </c>
      <c r="D13" s="12">
        <v>1612345.33</v>
      </c>
      <c r="E13" s="12">
        <v>780384.68</v>
      </c>
      <c r="F13" s="12">
        <v>763922.26</v>
      </c>
      <c r="G13" s="13">
        <f t="shared" si="0"/>
        <v>0.48400591702027013</v>
      </c>
    </row>
    <row r="14" spans="1:7">
      <c r="A14" s="10" t="s">
        <v>65</v>
      </c>
      <c r="B14" s="11" t="s">
        <v>288</v>
      </c>
      <c r="C14" s="12">
        <v>163880</v>
      </c>
      <c r="D14" s="12">
        <v>279480</v>
      </c>
      <c r="E14" s="12">
        <v>206861.4</v>
      </c>
      <c r="F14" s="12">
        <v>137021.4</v>
      </c>
      <c r="G14" s="13">
        <f t="shared" si="0"/>
        <v>0.74016530699871186</v>
      </c>
    </row>
    <row r="15" spans="1:7">
      <c r="A15" s="10" t="s">
        <v>289</v>
      </c>
      <c r="B15" s="11" t="s">
        <v>290</v>
      </c>
      <c r="C15" s="12">
        <v>1109056.46</v>
      </c>
      <c r="D15" s="12">
        <v>1159104.75</v>
      </c>
      <c r="E15" s="12">
        <v>876114.04</v>
      </c>
      <c r="F15" s="12">
        <v>850380.64</v>
      </c>
      <c r="G15" s="13">
        <f t="shared" si="0"/>
        <v>0.75585406754652673</v>
      </c>
    </row>
    <row r="16" spans="1:7">
      <c r="A16" s="10" t="s">
        <v>291</v>
      </c>
      <c r="B16" s="11" t="s">
        <v>292</v>
      </c>
      <c r="C16" s="12">
        <v>1382804.29</v>
      </c>
      <c r="D16" s="12">
        <v>1770898.47</v>
      </c>
      <c r="E16" s="12">
        <v>1307128.24</v>
      </c>
      <c r="F16" s="12">
        <v>1232591.46</v>
      </c>
      <c r="G16" s="13">
        <f t="shared" si="0"/>
        <v>0.73811585595869877</v>
      </c>
    </row>
    <row r="17" spans="1:7">
      <c r="A17" s="10" t="s">
        <v>293</v>
      </c>
      <c r="B17" s="11" t="s">
        <v>294</v>
      </c>
      <c r="C17" s="12">
        <v>778756.84</v>
      </c>
      <c r="D17" s="12">
        <v>751977.21</v>
      </c>
      <c r="E17" s="12">
        <v>682979.82</v>
      </c>
      <c r="F17" s="12">
        <v>598585.9</v>
      </c>
      <c r="G17" s="13">
        <f t="shared" si="0"/>
        <v>0.90824537089362056</v>
      </c>
    </row>
    <row r="18" spans="1:7">
      <c r="A18" s="10" t="s">
        <v>295</v>
      </c>
      <c r="B18" s="11" t="s">
        <v>296</v>
      </c>
      <c r="C18" s="12">
        <v>61004.32</v>
      </c>
      <c r="D18" s="12">
        <v>61697.82</v>
      </c>
      <c r="E18" s="12">
        <v>59738.71</v>
      </c>
      <c r="F18" s="12">
        <v>48257.66</v>
      </c>
      <c r="G18" s="13">
        <f t="shared" si="0"/>
        <v>0.96824669007754249</v>
      </c>
    </row>
    <row r="19" spans="1:7">
      <c r="A19" s="10" t="s">
        <v>69</v>
      </c>
      <c r="B19" s="11" t="s">
        <v>297</v>
      </c>
      <c r="C19" s="12">
        <v>160000</v>
      </c>
      <c r="D19" s="12">
        <v>223613.04</v>
      </c>
      <c r="E19" s="12">
        <v>97342.69</v>
      </c>
      <c r="F19" s="12">
        <v>95377.38</v>
      </c>
      <c r="G19" s="13">
        <f t="shared" si="0"/>
        <v>0.43531759149645299</v>
      </c>
    </row>
    <row r="20" spans="1:7">
      <c r="A20" s="10" t="s">
        <v>298</v>
      </c>
      <c r="B20" s="11" t="s">
        <v>299</v>
      </c>
      <c r="C20" s="12">
        <v>111645.4</v>
      </c>
      <c r="D20" s="12">
        <v>128285.4</v>
      </c>
      <c r="E20" s="12">
        <v>95447.72</v>
      </c>
      <c r="F20" s="12">
        <v>89947.72</v>
      </c>
      <c r="G20" s="13">
        <f t="shared" si="0"/>
        <v>0.74402636621158769</v>
      </c>
    </row>
    <row r="21" spans="1:7">
      <c r="A21" s="10" t="s">
        <v>71</v>
      </c>
      <c r="B21" s="11" t="s">
        <v>300</v>
      </c>
      <c r="C21" s="12">
        <v>59111.09</v>
      </c>
      <c r="D21" s="12">
        <v>62751.41</v>
      </c>
      <c r="E21" s="12">
        <v>60684.800000000003</v>
      </c>
      <c r="F21" s="12">
        <v>60684.800000000003</v>
      </c>
      <c r="G21" s="13">
        <f t="shared" si="0"/>
        <v>0.96706671611044281</v>
      </c>
    </row>
    <row r="22" spans="1:7">
      <c r="A22" s="10" t="s">
        <v>301</v>
      </c>
      <c r="B22" s="11" t="s">
        <v>302</v>
      </c>
      <c r="C22" s="12">
        <v>164298.23000000001</v>
      </c>
      <c r="D22" s="12">
        <v>159725.01999999999</v>
      </c>
      <c r="E22" s="12">
        <v>160052.74</v>
      </c>
      <c r="F22" s="12">
        <v>158599.76</v>
      </c>
      <c r="G22" s="13">
        <f t="shared" si="0"/>
        <v>1.00205177623393</v>
      </c>
    </row>
    <row r="23" spans="1:7">
      <c r="A23" s="10" t="s">
        <v>98</v>
      </c>
      <c r="B23" s="11" t="s">
        <v>303</v>
      </c>
      <c r="C23" s="12">
        <v>446761.29</v>
      </c>
      <c r="D23" s="12">
        <v>451423.97</v>
      </c>
      <c r="E23" s="12">
        <v>441014.62</v>
      </c>
      <c r="F23" s="12">
        <v>388007.67999999999</v>
      </c>
      <c r="G23" s="13">
        <f t="shared" si="0"/>
        <v>0.97694107825067422</v>
      </c>
    </row>
    <row r="24" spans="1:7">
      <c r="A24" s="10" t="s">
        <v>304</v>
      </c>
      <c r="B24" s="11" t="s">
        <v>305</v>
      </c>
      <c r="C24" s="12">
        <v>1239681.17</v>
      </c>
      <c r="D24" s="12">
        <v>1421416.26</v>
      </c>
      <c r="E24" s="12">
        <v>1280825.94</v>
      </c>
      <c r="F24" s="12">
        <v>1177714.73</v>
      </c>
      <c r="G24" s="13">
        <f t="shared" si="0"/>
        <v>0.90109138050805748</v>
      </c>
    </row>
    <row r="25" spans="1:7">
      <c r="A25" s="10" t="s">
        <v>306</v>
      </c>
      <c r="B25" s="11" t="s">
        <v>307</v>
      </c>
      <c r="C25" s="12">
        <v>672800.31</v>
      </c>
      <c r="D25" s="12">
        <v>728800.31</v>
      </c>
      <c r="E25" s="12">
        <v>741401.56</v>
      </c>
      <c r="F25" s="12">
        <v>728564.68</v>
      </c>
      <c r="G25" s="13">
        <f t="shared" si="0"/>
        <v>1.0172904015367392</v>
      </c>
    </row>
    <row r="26" spans="1:7">
      <c r="A26" s="10" t="s">
        <v>308</v>
      </c>
      <c r="B26" s="11" t="s">
        <v>309</v>
      </c>
      <c r="C26" s="12">
        <v>2800</v>
      </c>
      <c r="D26" s="12">
        <v>3429.21</v>
      </c>
      <c r="E26" s="12">
        <v>3429.21</v>
      </c>
      <c r="F26" s="12">
        <v>2429.21</v>
      </c>
      <c r="G26" s="13">
        <f t="shared" si="0"/>
        <v>1</v>
      </c>
    </row>
    <row r="27" spans="1:7">
      <c r="A27" s="14" t="s">
        <v>36</v>
      </c>
      <c r="B27" s="14"/>
      <c r="C27" s="15">
        <f>SUM(C5:C26)</f>
        <v>21269073.229999993</v>
      </c>
      <c r="D27" s="15">
        <f>SUM(D5:D26)</f>
        <v>23965361.759999998</v>
      </c>
      <c r="E27" s="15">
        <f>SUM(E5:E26)</f>
        <v>16695215.620000003</v>
      </c>
      <c r="F27" s="15">
        <f>SUM(F5:F26)</f>
        <v>15037157.690000005</v>
      </c>
      <c r="G27" s="16">
        <f t="shared" si="0"/>
        <v>0.69663941597015999</v>
      </c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pane ySplit="4" topLeftCell="A41" activePane="bottomLeft" state="frozen"/>
      <selection pane="bottomLeft" sqref="A1:G1"/>
    </sheetView>
  </sheetViews>
  <sheetFormatPr baseColWidth="10" defaultColWidth="8.6328125" defaultRowHeight="14.5"/>
  <cols>
    <col min="1" max="1" width="10" customWidth="1"/>
    <col min="2" max="2" width="46" customWidth="1"/>
    <col min="3" max="3" width="16" customWidth="1"/>
    <col min="4" max="5" width="20" customWidth="1"/>
    <col min="6" max="7" width="16" customWidth="1"/>
  </cols>
  <sheetData>
    <row r="1" spans="1:7" ht="18">
      <c r="A1" s="1" t="s">
        <v>310</v>
      </c>
      <c r="B1" s="1"/>
      <c r="C1" s="1"/>
      <c r="D1" s="1"/>
      <c r="E1" s="1"/>
      <c r="F1" s="1"/>
      <c r="G1" s="1"/>
    </row>
    <row r="2" spans="1:7">
      <c r="A2" s="2" t="s">
        <v>13</v>
      </c>
      <c r="B2" s="2"/>
      <c r="C2" s="2"/>
      <c r="D2" s="2"/>
      <c r="E2" s="2"/>
      <c r="F2" s="2"/>
      <c r="G2" s="2"/>
    </row>
    <row r="4" spans="1:7" ht="39">
      <c r="A4" s="9" t="s">
        <v>311</v>
      </c>
      <c r="B4" s="9" t="s">
        <v>15</v>
      </c>
      <c r="C4" s="9" t="s">
        <v>16</v>
      </c>
      <c r="D4" s="9" t="s">
        <v>4</v>
      </c>
      <c r="E4" s="9" t="s">
        <v>5</v>
      </c>
      <c r="F4" s="9" t="s">
        <v>6</v>
      </c>
      <c r="G4" s="9" t="s">
        <v>17</v>
      </c>
    </row>
    <row r="5" spans="1:7">
      <c r="A5" s="10" t="s">
        <v>312</v>
      </c>
      <c r="B5" s="11"/>
      <c r="C5" s="12">
        <v>1481449.38</v>
      </c>
      <c r="D5" s="12">
        <v>1481449.38</v>
      </c>
      <c r="E5" s="12">
        <v>1424166.22</v>
      </c>
      <c r="F5" s="12">
        <v>1424166.22</v>
      </c>
      <c r="G5" s="13">
        <f t="shared" ref="G5:G36" si="0">IF(D5=0,0,E5/D5)</f>
        <v>0.96133302914474206</v>
      </c>
    </row>
    <row r="6" spans="1:7">
      <c r="A6" s="10" t="s">
        <v>313</v>
      </c>
      <c r="B6" s="11"/>
      <c r="C6" s="12">
        <v>0</v>
      </c>
      <c r="D6" s="12">
        <v>0</v>
      </c>
      <c r="E6" s="12">
        <v>0</v>
      </c>
      <c r="F6" s="12">
        <v>0</v>
      </c>
      <c r="G6" s="13">
        <f t="shared" si="0"/>
        <v>0</v>
      </c>
    </row>
    <row r="7" spans="1:7">
      <c r="A7" s="10" t="s">
        <v>314</v>
      </c>
      <c r="B7" s="11"/>
      <c r="C7" s="12">
        <v>1545610.53</v>
      </c>
      <c r="D7" s="12">
        <v>1549999.97</v>
      </c>
      <c r="E7" s="12">
        <v>1274825.6000000001</v>
      </c>
      <c r="F7" s="12">
        <v>1264645.55</v>
      </c>
      <c r="G7" s="13">
        <f t="shared" si="0"/>
        <v>0.8224681449509964</v>
      </c>
    </row>
    <row r="8" spans="1:7">
      <c r="A8" s="10" t="s">
        <v>315</v>
      </c>
      <c r="B8" s="11"/>
      <c r="C8" s="12">
        <v>149661.74</v>
      </c>
      <c r="D8" s="12">
        <v>149661.74</v>
      </c>
      <c r="E8" s="12">
        <v>8452.85</v>
      </c>
      <c r="F8" s="12">
        <v>5569.57</v>
      </c>
      <c r="G8" s="13">
        <f t="shared" si="0"/>
        <v>5.6479698819484531E-2</v>
      </c>
    </row>
    <row r="9" spans="1:7">
      <c r="A9" s="10" t="s">
        <v>316</v>
      </c>
      <c r="B9" s="11"/>
      <c r="C9" s="12">
        <v>0</v>
      </c>
      <c r="D9" s="12">
        <v>0</v>
      </c>
      <c r="E9" s="12">
        <v>0</v>
      </c>
      <c r="F9" s="12">
        <v>0</v>
      </c>
      <c r="G9" s="13">
        <f t="shared" si="0"/>
        <v>0</v>
      </c>
    </row>
    <row r="10" spans="1:7">
      <c r="A10" s="10" t="s">
        <v>317</v>
      </c>
      <c r="B10" s="11"/>
      <c r="C10" s="12">
        <v>0</v>
      </c>
      <c r="D10" s="12">
        <v>0</v>
      </c>
      <c r="E10" s="12">
        <v>0</v>
      </c>
      <c r="F10" s="12">
        <v>0</v>
      </c>
      <c r="G10" s="13">
        <f t="shared" si="0"/>
        <v>0</v>
      </c>
    </row>
    <row r="11" spans="1:7">
      <c r="A11" s="10" t="s">
        <v>318</v>
      </c>
      <c r="B11" s="11"/>
      <c r="C11" s="12">
        <v>1042671.96</v>
      </c>
      <c r="D11" s="12">
        <v>1015678.92</v>
      </c>
      <c r="E11" s="12">
        <v>638572.48</v>
      </c>
      <c r="F11" s="12">
        <v>605772.17000000004</v>
      </c>
      <c r="G11" s="13">
        <f t="shared" si="0"/>
        <v>0.6287149092352925</v>
      </c>
    </row>
    <row r="12" spans="1:7">
      <c r="A12" s="10" t="s">
        <v>319</v>
      </c>
      <c r="B12" s="11"/>
      <c r="C12" s="12">
        <v>126314.08</v>
      </c>
      <c r="D12" s="12">
        <v>318064.03999999998</v>
      </c>
      <c r="E12" s="12">
        <v>161752.32999999999</v>
      </c>
      <c r="F12" s="12">
        <v>140045.60999999999</v>
      </c>
      <c r="G12" s="13">
        <f t="shared" si="0"/>
        <v>0.50855271158600635</v>
      </c>
    </row>
    <row r="13" spans="1:7">
      <c r="A13" s="10" t="s">
        <v>320</v>
      </c>
      <c r="B13" s="11"/>
      <c r="C13" s="12">
        <v>51170.25</v>
      </c>
      <c r="D13" s="12">
        <v>51170.25</v>
      </c>
      <c r="E13" s="12">
        <v>50267.76</v>
      </c>
      <c r="F13" s="12">
        <v>50267.76</v>
      </c>
      <c r="G13" s="13">
        <f t="shared" si="0"/>
        <v>0.98236299412256145</v>
      </c>
    </row>
    <row r="14" spans="1:7">
      <c r="A14" s="10" t="s">
        <v>321</v>
      </c>
      <c r="B14" s="11"/>
      <c r="C14" s="12">
        <v>716180.37</v>
      </c>
      <c r="D14" s="12">
        <v>718564.91</v>
      </c>
      <c r="E14" s="12">
        <v>126803.31</v>
      </c>
      <c r="F14" s="12">
        <v>115985.43</v>
      </c>
      <c r="G14" s="13">
        <f t="shared" si="0"/>
        <v>0.17646743980303742</v>
      </c>
    </row>
    <row r="15" spans="1:7">
      <c r="A15" s="10" t="s">
        <v>322</v>
      </c>
      <c r="B15" s="11"/>
      <c r="C15" s="12">
        <v>510033.91999999998</v>
      </c>
      <c r="D15" s="12">
        <v>438628.91</v>
      </c>
      <c r="E15" s="12">
        <v>2211.2600000000002</v>
      </c>
      <c r="F15" s="12">
        <v>2211.2600000000002</v>
      </c>
      <c r="G15" s="13">
        <f t="shared" si="0"/>
        <v>5.0413001733059506E-3</v>
      </c>
    </row>
    <row r="16" spans="1:7">
      <c r="A16" s="10" t="s">
        <v>323</v>
      </c>
      <c r="B16" s="11"/>
      <c r="C16" s="12">
        <v>1099641.42</v>
      </c>
      <c r="D16" s="12">
        <v>964641.42</v>
      </c>
      <c r="E16" s="12">
        <v>0</v>
      </c>
      <c r="F16" s="12">
        <v>0</v>
      </c>
      <c r="G16" s="13">
        <f t="shared" si="0"/>
        <v>0</v>
      </c>
    </row>
    <row r="17" spans="1:7">
      <c r="A17" s="10" t="s">
        <v>324</v>
      </c>
      <c r="B17" s="11"/>
      <c r="C17" s="12">
        <v>2084617.15</v>
      </c>
      <c r="D17" s="12">
        <v>2386776.7200000002</v>
      </c>
      <c r="E17" s="12">
        <v>1276968.51</v>
      </c>
      <c r="F17" s="12">
        <v>1062696.43</v>
      </c>
      <c r="G17" s="13">
        <f t="shared" si="0"/>
        <v>0.53501800118110754</v>
      </c>
    </row>
    <row r="18" spans="1:7">
      <c r="A18" s="10" t="s">
        <v>325</v>
      </c>
      <c r="B18" s="11"/>
      <c r="C18" s="12">
        <v>599464.22</v>
      </c>
      <c r="D18" s="12">
        <v>648058.92000000004</v>
      </c>
      <c r="E18" s="12">
        <v>646334.59</v>
      </c>
      <c r="F18" s="12">
        <v>446645.43</v>
      </c>
      <c r="G18" s="13">
        <f t="shared" si="0"/>
        <v>0.99733923884575171</v>
      </c>
    </row>
    <row r="19" spans="1:7">
      <c r="A19" s="10" t="s">
        <v>326</v>
      </c>
      <c r="B19" s="11"/>
      <c r="C19" s="12">
        <v>386108.07</v>
      </c>
      <c r="D19" s="12">
        <v>432968.72</v>
      </c>
      <c r="E19" s="12">
        <v>256694.6</v>
      </c>
      <c r="F19" s="12">
        <v>210052.65</v>
      </c>
      <c r="G19" s="13">
        <f t="shared" si="0"/>
        <v>0.59287100463054243</v>
      </c>
    </row>
    <row r="20" spans="1:7">
      <c r="A20" s="10" t="s">
        <v>327</v>
      </c>
      <c r="B20" s="11"/>
      <c r="C20" s="12">
        <v>1337772.46</v>
      </c>
      <c r="D20" s="12">
        <v>2019955.18</v>
      </c>
      <c r="E20" s="12">
        <v>1778445.99</v>
      </c>
      <c r="F20" s="12">
        <v>1294167.6499999999</v>
      </c>
      <c r="G20" s="13">
        <f t="shared" si="0"/>
        <v>0.8804383422012364</v>
      </c>
    </row>
    <row r="21" spans="1:7">
      <c r="A21" s="10" t="s">
        <v>328</v>
      </c>
      <c r="B21" s="11"/>
      <c r="C21" s="12">
        <v>470353.1</v>
      </c>
      <c r="D21" s="12">
        <v>485289.12</v>
      </c>
      <c r="E21" s="12">
        <v>382809.16</v>
      </c>
      <c r="F21" s="12">
        <v>373556.85</v>
      </c>
      <c r="G21" s="13">
        <f t="shared" si="0"/>
        <v>0.78882699863537009</v>
      </c>
    </row>
    <row r="22" spans="1:7">
      <c r="A22" s="10" t="s">
        <v>329</v>
      </c>
      <c r="B22" s="11"/>
      <c r="C22" s="12">
        <v>346948.48</v>
      </c>
      <c r="D22" s="12">
        <v>463752.18</v>
      </c>
      <c r="E22" s="12">
        <v>432008.26</v>
      </c>
      <c r="F22" s="12">
        <v>360013.6</v>
      </c>
      <c r="G22" s="13">
        <f t="shared" si="0"/>
        <v>0.93154982042348566</v>
      </c>
    </row>
    <row r="23" spans="1:7">
      <c r="A23" s="10" t="s">
        <v>330</v>
      </c>
      <c r="B23" s="11"/>
      <c r="C23" s="12">
        <v>7752.52</v>
      </c>
      <c r="D23" s="12">
        <v>14401.93</v>
      </c>
      <c r="E23" s="12">
        <v>0</v>
      </c>
      <c r="F23" s="12">
        <v>0</v>
      </c>
      <c r="G23" s="13">
        <f t="shared" si="0"/>
        <v>0</v>
      </c>
    </row>
    <row r="24" spans="1:7">
      <c r="A24" s="10" t="s">
        <v>331</v>
      </c>
      <c r="B24" s="11"/>
      <c r="C24" s="12">
        <v>0</v>
      </c>
      <c r="D24" s="12">
        <v>0</v>
      </c>
      <c r="E24" s="12">
        <v>0</v>
      </c>
      <c r="F24" s="12">
        <v>0</v>
      </c>
      <c r="G24" s="13">
        <f t="shared" si="0"/>
        <v>0</v>
      </c>
    </row>
    <row r="25" spans="1:7">
      <c r="A25" s="10" t="s">
        <v>332</v>
      </c>
      <c r="B25" s="11"/>
      <c r="C25" s="12">
        <v>0</v>
      </c>
      <c r="D25" s="12">
        <v>0</v>
      </c>
      <c r="E25" s="12">
        <v>0</v>
      </c>
      <c r="F25" s="12">
        <v>0</v>
      </c>
      <c r="G25" s="13">
        <f t="shared" si="0"/>
        <v>0</v>
      </c>
    </row>
    <row r="26" spans="1:7">
      <c r="A26" s="10" t="s">
        <v>333</v>
      </c>
      <c r="B26" s="11"/>
      <c r="C26" s="12">
        <v>15000</v>
      </c>
      <c r="D26" s="12">
        <v>15000</v>
      </c>
      <c r="E26" s="12">
        <v>15499.56</v>
      </c>
      <c r="F26" s="12">
        <v>0</v>
      </c>
      <c r="G26" s="13">
        <f t="shared" si="0"/>
        <v>1.033304</v>
      </c>
    </row>
    <row r="27" spans="1:7">
      <c r="A27" s="10" t="s">
        <v>334</v>
      </c>
      <c r="B27" s="11"/>
      <c r="C27" s="12">
        <v>1849835.53</v>
      </c>
      <c r="D27" s="12">
        <v>1996351.25</v>
      </c>
      <c r="E27" s="12">
        <v>1425996.97</v>
      </c>
      <c r="F27" s="12">
        <v>1349276.23</v>
      </c>
      <c r="G27" s="13">
        <f t="shared" si="0"/>
        <v>0.7143016390527468</v>
      </c>
    </row>
    <row r="28" spans="1:7">
      <c r="A28" s="10" t="s">
        <v>335</v>
      </c>
      <c r="B28" s="11"/>
      <c r="C28" s="12">
        <v>1095888.6499999999</v>
      </c>
      <c r="D28" s="12">
        <v>1612345.33</v>
      </c>
      <c r="E28" s="12">
        <v>780384.68</v>
      </c>
      <c r="F28" s="12">
        <v>763922.26</v>
      </c>
      <c r="G28" s="13">
        <f t="shared" si="0"/>
        <v>0.48400591702027013</v>
      </c>
    </row>
    <row r="29" spans="1:7">
      <c r="A29" s="10" t="s">
        <v>336</v>
      </c>
      <c r="B29" s="11"/>
      <c r="C29" s="12">
        <v>5000</v>
      </c>
      <c r="D29" s="12">
        <v>5000</v>
      </c>
      <c r="E29" s="12">
        <v>1621.4</v>
      </c>
      <c r="F29" s="12">
        <v>1621.4</v>
      </c>
      <c r="G29" s="13">
        <f t="shared" si="0"/>
        <v>0.32428000000000001</v>
      </c>
    </row>
    <row r="30" spans="1:7">
      <c r="A30" s="10" t="s">
        <v>337</v>
      </c>
      <c r="B30" s="11"/>
      <c r="C30" s="12">
        <v>158880</v>
      </c>
      <c r="D30" s="12">
        <v>274480</v>
      </c>
      <c r="E30" s="12">
        <v>205240</v>
      </c>
      <c r="F30" s="12">
        <v>135400</v>
      </c>
      <c r="G30" s="13">
        <f t="shared" si="0"/>
        <v>0.74774118332847561</v>
      </c>
    </row>
    <row r="31" spans="1:7">
      <c r="A31" s="10" t="s">
        <v>338</v>
      </c>
      <c r="B31" s="11"/>
      <c r="C31" s="12">
        <v>55000</v>
      </c>
      <c r="D31" s="12">
        <v>80163.28</v>
      </c>
      <c r="E31" s="12">
        <v>74715.92</v>
      </c>
      <c r="F31" s="12">
        <v>64379.58</v>
      </c>
      <c r="G31" s="13">
        <f t="shared" si="0"/>
        <v>0.93204669270019891</v>
      </c>
    </row>
    <row r="32" spans="1:7">
      <c r="A32" s="10" t="s">
        <v>339</v>
      </c>
      <c r="B32" s="11"/>
      <c r="C32" s="12">
        <v>175000</v>
      </c>
      <c r="D32" s="12">
        <v>187512.41</v>
      </c>
      <c r="E32" s="12">
        <v>187512.41</v>
      </c>
      <c r="F32" s="12">
        <v>187512.41</v>
      </c>
      <c r="G32" s="13">
        <f t="shared" si="0"/>
        <v>1</v>
      </c>
    </row>
    <row r="33" spans="1:7">
      <c r="A33" s="10" t="s">
        <v>340</v>
      </c>
      <c r="B33" s="11"/>
      <c r="C33" s="12">
        <v>540498.09</v>
      </c>
      <c r="D33" s="12">
        <v>540631.29</v>
      </c>
      <c r="E33" s="12">
        <v>312374.19</v>
      </c>
      <c r="F33" s="12">
        <v>304620.18</v>
      </c>
      <c r="G33" s="13">
        <f t="shared" si="0"/>
        <v>0.57779524747818423</v>
      </c>
    </row>
    <row r="34" spans="1:7">
      <c r="A34" s="10" t="s">
        <v>341</v>
      </c>
      <c r="B34" s="11"/>
      <c r="C34" s="12">
        <v>311558.37</v>
      </c>
      <c r="D34" s="12">
        <v>308972.81</v>
      </c>
      <c r="E34" s="12">
        <v>261639.24</v>
      </c>
      <c r="F34" s="12">
        <v>260749.24</v>
      </c>
      <c r="G34" s="13">
        <f t="shared" si="0"/>
        <v>0.84680344526108942</v>
      </c>
    </row>
    <row r="35" spans="1:7">
      <c r="A35" s="10" t="s">
        <v>342</v>
      </c>
      <c r="B35" s="11"/>
      <c r="C35" s="12">
        <v>27000</v>
      </c>
      <c r="D35" s="12">
        <v>41824.959999999999</v>
      </c>
      <c r="E35" s="12">
        <v>39872.28</v>
      </c>
      <c r="F35" s="12">
        <v>33119.230000000003</v>
      </c>
      <c r="G35" s="13">
        <f t="shared" si="0"/>
        <v>0.9533130456072163</v>
      </c>
    </row>
    <row r="36" spans="1:7">
      <c r="A36" s="10" t="s">
        <v>343</v>
      </c>
      <c r="B36" s="11"/>
      <c r="C36" s="12">
        <v>554137.98</v>
      </c>
      <c r="D36" s="12">
        <v>658657.74</v>
      </c>
      <c r="E36" s="12">
        <v>324878.21999999997</v>
      </c>
      <c r="F36" s="12">
        <v>312019.12</v>
      </c>
      <c r="G36" s="13">
        <f t="shared" si="0"/>
        <v>0.49324284870621876</v>
      </c>
    </row>
    <row r="37" spans="1:7">
      <c r="A37" s="10" t="s">
        <v>344</v>
      </c>
      <c r="B37" s="11"/>
      <c r="C37" s="12">
        <v>174215.67999999999</v>
      </c>
      <c r="D37" s="12">
        <v>175209.39</v>
      </c>
      <c r="E37" s="12">
        <v>162531.25</v>
      </c>
      <c r="F37" s="12">
        <v>158201.88</v>
      </c>
      <c r="G37" s="13">
        <f t="shared" ref="G37:G72" si="1">IF(D37=0,0,E37/D37)</f>
        <v>0.9276400654097362</v>
      </c>
    </row>
    <row r="38" spans="1:7">
      <c r="A38" s="10" t="s">
        <v>345</v>
      </c>
      <c r="B38" s="11"/>
      <c r="C38" s="12">
        <v>50000</v>
      </c>
      <c r="D38" s="12">
        <v>124157.55</v>
      </c>
      <c r="E38" s="12">
        <v>43441.94</v>
      </c>
      <c r="F38" s="12">
        <v>43441.94</v>
      </c>
      <c r="G38" s="13">
        <f t="shared" si="1"/>
        <v>0.34989366333340183</v>
      </c>
    </row>
    <row r="39" spans="1:7">
      <c r="A39" s="10" t="s">
        <v>346</v>
      </c>
      <c r="B39" s="11"/>
      <c r="C39" s="12">
        <v>305950.63</v>
      </c>
      <c r="D39" s="12">
        <v>309413</v>
      </c>
      <c r="E39" s="12">
        <v>273279.46999999997</v>
      </c>
      <c r="F39" s="12">
        <v>246352.4</v>
      </c>
      <c r="G39" s="13">
        <f t="shared" si="1"/>
        <v>0.88321909551311673</v>
      </c>
    </row>
    <row r="40" spans="1:7">
      <c r="A40" s="10" t="s">
        <v>347</v>
      </c>
      <c r="B40" s="11"/>
      <c r="C40" s="12">
        <v>0</v>
      </c>
      <c r="D40" s="12">
        <v>0</v>
      </c>
      <c r="E40" s="12">
        <v>0</v>
      </c>
      <c r="F40" s="12">
        <v>0</v>
      </c>
      <c r="G40" s="13">
        <f t="shared" si="1"/>
        <v>0</v>
      </c>
    </row>
    <row r="41" spans="1:7">
      <c r="A41" s="10" t="s">
        <v>348</v>
      </c>
      <c r="B41" s="11"/>
      <c r="C41" s="12">
        <v>0</v>
      </c>
      <c r="D41" s="12">
        <v>0</v>
      </c>
      <c r="E41" s="12">
        <v>0</v>
      </c>
      <c r="F41" s="12">
        <v>0</v>
      </c>
      <c r="G41" s="13">
        <f t="shared" si="1"/>
        <v>0</v>
      </c>
    </row>
    <row r="42" spans="1:7">
      <c r="A42" s="10" t="s">
        <v>349</v>
      </c>
      <c r="B42" s="11"/>
      <c r="C42" s="12">
        <v>298500</v>
      </c>
      <c r="D42" s="12">
        <v>503460.79</v>
      </c>
      <c r="E42" s="12">
        <v>502997.36</v>
      </c>
      <c r="F42" s="12">
        <v>472576.12</v>
      </c>
      <c r="G42" s="13">
        <f t="shared" si="1"/>
        <v>0.99907951123661487</v>
      </c>
    </row>
    <row r="43" spans="1:7">
      <c r="A43" s="10" t="s">
        <v>350</v>
      </c>
      <c r="B43" s="11"/>
      <c r="C43" s="12">
        <v>53049.84</v>
      </c>
      <c r="D43" s="12">
        <v>53049.84</v>
      </c>
      <c r="E43" s="12">
        <v>49846.91</v>
      </c>
      <c r="F43" s="12">
        <v>49846.91</v>
      </c>
      <c r="G43" s="13">
        <f t="shared" si="1"/>
        <v>0.93962413458739946</v>
      </c>
    </row>
    <row r="44" spans="1:7">
      <c r="A44" s="10" t="s">
        <v>351</v>
      </c>
      <c r="B44" s="11"/>
      <c r="C44" s="12">
        <v>536207</v>
      </c>
      <c r="D44" s="12">
        <v>610033.68999999994</v>
      </c>
      <c r="E44" s="12">
        <v>590785.97</v>
      </c>
      <c r="F44" s="12">
        <v>515187.11</v>
      </c>
      <c r="G44" s="13">
        <f t="shared" si="1"/>
        <v>0.96844810325147779</v>
      </c>
    </row>
    <row r="45" spans="1:7">
      <c r="A45" s="10" t="s">
        <v>352</v>
      </c>
      <c r="B45" s="11"/>
      <c r="C45" s="12">
        <v>189500</v>
      </c>
      <c r="D45" s="12">
        <v>88893.68</v>
      </c>
      <c r="E45" s="12">
        <v>42346.94</v>
      </c>
      <c r="F45" s="12">
        <v>33551.879999999997</v>
      </c>
      <c r="G45" s="13">
        <f t="shared" si="1"/>
        <v>0.47637739825823394</v>
      </c>
    </row>
    <row r="46" spans="1:7">
      <c r="A46" s="10" t="s">
        <v>353</v>
      </c>
      <c r="B46" s="11"/>
      <c r="C46" s="12">
        <v>1100</v>
      </c>
      <c r="D46" s="12">
        <v>1188.5</v>
      </c>
      <c r="E46" s="12">
        <v>1188.5</v>
      </c>
      <c r="F46" s="12">
        <v>1188.5</v>
      </c>
      <c r="G46" s="13">
        <f t="shared" si="1"/>
        <v>1</v>
      </c>
    </row>
    <row r="47" spans="1:7">
      <c r="A47" s="10" t="s">
        <v>354</v>
      </c>
      <c r="B47" s="11"/>
      <c r="C47" s="12">
        <v>59904.32</v>
      </c>
      <c r="D47" s="12">
        <v>60509.32</v>
      </c>
      <c r="E47" s="12">
        <v>58550.21</v>
      </c>
      <c r="F47" s="12">
        <v>47069.16</v>
      </c>
      <c r="G47" s="13">
        <f t="shared" si="1"/>
        <v>0.96762300419175096</v>
      </c>
    </row>
    <row r="48" spans="1:7">
      <c r="A48" s="10" t="s">
        <v>355</v>
      </c>
      <c r="B48" s="11"/>
      <c r="C48" s="12">
        <v>0</v>
      </c>
      <c r="D48" s="12">
        <v>0</v>
      </c>
      <c r="E48" s="12">
        <v>0</v>
      </c>
      <c r="F48" s="12">
        <v>0</v>
      </c>
      <c r="G48" s="13">
        <f t="shared" si="1"/>
        <v>0</v>
      </c>
    </row>
    <row r="49" spans="1:7">
      <c r="A49" s="10" t="s">
        <v>356</v>
      </c>
      <c r="B49" s="11"/>
      <c r="C49" s="12">
        <v>0</v>
      </c>
      <c r="D49" s="12">
        <v>0</v>
      </c>
      <c r="E49" s="12">
        <v>0</v>
      </c>
      <c r="F49" s="12">
        <v>0</v>
      </c>
      <c r="G49" s="13">
        <f t="shared" si="1"/>
        <v>0</v>
      </c>
    </row>
    <row r="50" spans="1:7">
      <c r="A50" s="10" t="s">
        <v>357</v>
      </c>
      <c r="B50" s="11"/>
      <c r="C50" s="12">
        <v>160000</v>
      </c>
      <c r="D50" s="12">
        <v>223613.04</v>
      </c>
      <c r="E50" s="12">
        <v>97342.69</v>
      </c>
      <c r="F50" s="12">
        <v>95377.38</v>
      </c>
      <c r="G50" s="13">
        <f t="shared" si="1"/>
        <v>0.43531759149645299</v>
      </c>
    </row>
    <row r="51" spans="1:7">
      <c r="A51" s="10" t="s">
        <v>358</v>
      </c>
      <c r="B51" s="11"/>
      <c r="C51" s="12">
        <v>0</v>
      </c>
      <c r="D51" s="12">
        <v>0</v>
      </c>
      <c r="E51" s="12">
        <v>0</v>
      </c>
      <c r="F51" s="12">
        <v>0</v>
      </c>
      <c r="G51" s="13">
        <f t="shared" si="1"/>
        <v>0</v>
      </c>
    </row>
    <row r="52" spans="1:7">
      <c r="A52" s="10" t="s">
        <v>359</v>
      </c>
      <c r="B52" s="11"/>
      <c r="C52" s="12">
        <v>0</v>
      </c>
      <c r="D52" s="12">
        <v>0</v>
      </c>
      <c r="E52" s="12">
        <v>0</v>
      </c>
      <c r="F52" s="12">
        <v>0</v>
      </c>
      <c r="G52" s="13">
        <f t="shared" si="1"/>
        <v>0</v>
      </c>
    </row>
    <row r="53" spans="1:7">
      <c r="A53" s="10" t="s">
        <v>360</v>
      </c>
      <c r="B53" s="11"/>
      <c r="C53" s="12">
        <v>111645.4</v>
      </c>
      <c r="D53" s="12">
        <v>128285.4</v>
      </c>
      <c r="E53" s="12">
        <v>95447.72</v>
      </c>
      <c r="F53" s="12">
        <v>89947.72</v>
      </c>
      <c r="G53" s="13">
        <f t="shared" si="1"/>
        <v>0.74402636621158769</v>
      </c>
    </row>
    <row r="54" spans="1:7">
      <c r="A54" s="10" t="s">
        <v>361</v>
      </c>
      <c r="B54" s="11"/>
      <c r="C54" s="12">
        <v>0</v>
      </c>
      <c r="D54" s="12">
        <v>0</v>
      </c>
      <c r="E54" s="12">
        <v>0</v>
      </c>
      <c r="F54" s="12">
        <v>0</v>
      </c>
      <c r="G54" s="13">
        <f t="shared" si="1"/>
        <v>0</v>
      </c>
    </row>
    <row r="55" spans="1:7">
      <c r="A55" s="10" t="s">
        <v>362</v>
      </c>
      <c r="B55" s="11"/>
      <c r="C55" s="12">
        <v>59111.09</v>
      </c>
      <c r="D55" s="12">
        <v>62751.41</v>
      </c>
      <c r="E55" s="12">
        <v>60684.800000000003</v>
      </c>
      <c r="F55" s="12">
        <v>60684.800000000003</v>
      </c>
      <c r="G55" s="13">
        <f t="shared" si="1"/>
        <v>0.96706671611044281</v>
      </c>
    </row>
    <row r="56" spans="1:7">
      <c r="A56" s="10" t="s">
        <v>363</v>
      </c>
      <c r="B56" s="11"/>
      <c r="C56" s="12">
        <v>0</v>
      </c>
      <c r="D56" s="12">
        <v>0</v>
      </c>
      <c r="E56" s="12">
        <v>0</v>
      </c>
      <c r="F56" s="12">
        <v>0</v>
      </c>
      <c r="G56" s="13">
        <f t="shared" si="1"/>
        <v>0</v>
      </c>
    </row>
    <row r="57" spans="1:7">
      <c r="A57" s="10" t="s">
        <v>364</v>
      </c>
      <c r="B57" s="11"/>
      <c r="C57" s="12">
        <v>134424.62</v>
      </c>
      <c r="D57" s="12">
        <v>132924.62</v>
      </c>
      <c r="E57" s="12">
        <v>120895.75</v>
      </c>
      <c r="F57" s="12">
        <v>119442.77</v>
      </c>
      <c r="G57" s="13">
        <f t="shared" si="1"/>
        <v>0.90950607946067485</v>
      </c>
    </row>
    <row r="58" spans="1:7">
      <c r="A58" s="10" t="s">
        <v>365</v>
      </c>
      <c r="B58" s="11"/>
      <c r="C58" s="12">
        <v>29873.61</v>
      </c>
      <c r="D58" s="12">
        <v>26800.400000000001</v>
      </c>
      <c r="E58" s="12">
        <v>39156.99</v>
      </c>
      <c r="F58" s="12">
        <v>39156.99</v>
      </c>
      <c r="G58" s="13">
        <f t="shared" si="1"/>
        <v>1.4610599095535886</v>
      </c>
    </row>
    <row r="59" spans="1:7">
      <c r="A59" s="10" t="s">
        <v>366</v>
      </c>
      <c r="B59" s="11"/>
      <c r="C59" s="12">
        <v>446761.29</v>
      </c>
      <c r="D59" s="12">
        <v>451423.97</v>
      </c>
      <c r="E59" s="12">
        <v>441014.62</v>
      </c>
      <c r="F59" s="12">
        <v>388007.67999999999</v>
      </c>
      <c r="G59" s="13">
        <f t="shared" si="1"/>
        <v>0.97694107825067422</v>
      </c>
    </row>
    <row r="60" spans="1:7">
      <c r="A60" s="10" t="s">
        <v>367</v>
      </c>
      <c r="B60" s="11"/>
      <c r="C60" s="12">
        <v>1157182.8999999999</v>
      </c>
      <c r="D60" s="12">
        <v>1338917.99</v>
      </c>
      <c r="E60" s="12">
        <v>1204553.49</v>
      </c>
      <c r="F60" s="12">
        <v>1106792.28</v>
      </c>
      <c r="G60" s="13">
        <f t="shared" si="1"/>
        <v>0.89964695298477537</v>
      </c>
    </row>
    <row r="61" spans="1:7">
      <c r="A61" s="10" t="s">
        <v>368</v>
      </c>
      <c r="B61" s="11"/>
      <c r="C61" s="12">
        <v>33979.050000000003</v>
      </c>
      <c r="D61" s="12">
        <v>33979.050000000003</v>
      </c>
      <c r="E61" s="12">
        <v>30034.07</v>
      </c>
      <c r="F61" s="12">
        <v>30034.07</v>
      </c>
      <c r="G61" s="13">
        <f t="shared" si="1"/>
        <v>0.88389963815939521</v>
      </c>
    </row>
    <row r="62" spans="1:7">
      <c r="A62" s="10" t="s">
        <v>369</v>
      </c>
      <c r="B62" s="11"/>
      <c r="C62" s="12">
        <v>8000</v>
      </c>
      <c r="D62" s="12">
        <v>8000</v>
      </c>
      <c r="E62" s="12">
        <v>7800</v>
      </c>
      <c r="F62" s="12">
        <v>2450</v>
      </c>
      <c r="G62" s="13">
        <f t="shared" si="1"/>
        <v>0.97499999999999998</v>
      </c>
    </row>
    <row r="63" spans="1:7">
      <c r="A63" s="10" t="s">
        <v>370</v>
      </c>
      <c r="B63" s="11"/>
      <c r="C63" s="12">
        <v>36519.22</v>
      </c>
      <c r="D63" s="12">
        <v>36519.22</v>
      </c>
      <c r="E63" s="12">
        <v>37616.43</v>
      </c>
      <c r="F63" s="12">
        <v>37616.43</v>
      </c>
      <c r="G63" s="13">
        <f t="shared" si="1"/>
        <v>1.0300447271327262</v>
      </c>
    </row>
    <row r="64" spans="1:7">
      <c r="A64" s="10" t="s">
        <v>371</v>
      </c>
      <c r="B64" s="11"/>
      <c r="C64" s="12">
        <v>2000</v>
      </c>
      <c r="D64" s="12">
        <v>2000</v>
      </c>
      <c r="E64" s="12">
        <v>671.95</v>
      </c>
      <c r="F64" s="12">
        <v>671.95</v>
      </c>
      <c r="G64" s="13">
        <f t="shared" si="1"/>
        <v>0.33597500000000002</v>
      </c>
    </row>
    <row r="65" spans="1:7">
      <c r="A65" s="10" t="s">
        <v>372</v>
      </c>
      <c r="B65" s="11"/>
      <c r="C65" s="12">
        <v>2000</v>
      </c>
      <c r="D65" s="12">
        <v>2000</v>
      </c>
      <c r="E65" s="12">
        <v>150</v>
      </c>
      <c r="F65" s="12">
        <v>150</v>
      </c>
      <c r="G65" s="13">
        <f t="shared" si="1"/>
        <v>7.4999999999999997E-2</v>
      </c>
    </row>
    <row r="66" spans="1:7">
      <c r="A66" s="10" t="s">
        <v>373</v>
      </c>
      <c r="B66" s="11"/>
      <c r="C66" s="12">
        <v>214717.13</v>
      </c>
      <c r="D66" s="12">
        <v>214717.13</v>
      </c>
      <c r="E66" s="12">
        <v>228602.5</v>
      </c>
      <c r="F66" s="12">
        <v>228602.5</v>
      </c>
      <c r="G66" s="13">
        <f t="shared" si="1"/>
        <v>1.0646681985736304</v>
      </c>
    </row>
    <row r="67" spans="1:7">
      <c r="A67" s="10" t="s">
        <v>374</v>
      </c>
      <c r="B67" s="11"/>
      <c r="C67" s="12">
        <v>333000</v>
      </c>
      <c r="D67" s="12">
        <v>389000</v>
      </c>
      <c r="E67" s="12">
        <v>389000</v>
      </c>
      <c r="F67" s="12">
        <v>376163.12</v>
      </c>
      <c r="G67" s="13">
        <f t="shared" si="1"/>
        <v>1</v>
      </c>
    </row>
    <row r="68" spans="1:7">
      <c r="A68" s="10" t="s">
        <v>375</v>
      </c>
      <c r="B68" s="11"/>
      <c r="C68" s="12">
        <v>0</v>
      </c>
      <c r="D68" s="12">
        <v>0</v>
      </c>
      <c r="E68" s="12">
        <v>0</v>
      </c>
      <c r="F68" s="12">
        <v>0</v>
      </c>
      <c r="G68" s="13">
        <f t="shared" si="1"/>
        <v>0</v>
      </c>
    </row>
    <row r="69" spans="1:7">
      <c r="A69" s="10" t="s">
        <v>376</v>
      </c>
      <c r="B69" s="11"/>
      <c r="C69" s="12">
        <v>125083.18</v>
      </c>
      <c r="D69" s="12">
        <v>125083.18</v>
      </c>
      <c r="E69" s="12">
        <v>123799.06</v>
      </c>
      <c r="F69" s="12">
        <v>123799.06</v>
      </c>
      <c r="G69" s="13">
        <f t="shared" si="1"/>
        <v>0.98973387149255398</v>
      </c>
    </row>
    <row r="70" spans="1:7">
      <c r="A70" s="10" t="s">
        <v>377</v>
      </c>
      <c r="B70" s="11"/>
      <c r="C70" s="12">
        <v>0</v>
      </c>
      <c r="D70" s="12">
        <v>0</v>
      </c>
      <c r="E70" s="12">
        <v>0</v>
      </c>
      <c r="F70" s="12">
        <v>0</v>
      </c>
      <c r="G70" s="13">
        <f t="shared" si="1"/>
        <v>0</v>
      </c>
    </row>
    <row r="71" spans="1:7">
      <c r="A71" s="10" t="s">
        <v>378</v>
      </c>
      <c r="B71" s="11"/>
      <c r="C71" s="12">
        <v>2800</v>
      </c>
      <c r="D71" s="12">
        <v>3429.21</v>
      </c>
      <c r="E71" s="12">
        <v>3429.21</v>
      </c>
      <c r="F71" s="12">
        <v>2429.21</v>
      </c>
      <c r="G71" s="13">
        <f t="shared" si="1"/>
        <v>1</v>
      </c>
    </row>
    <row r="72" spans="1:7">
      <c r="A72" s="14" t="s">
        <v>36</v>
      </c>
      <c r="B72" s="14"/>
      <c r="C72" s="15">
        <f>SUM(C5:C71)</f>
        <v>21269073.229999993</v>
      </c>
      <c r="D72" s="15">
        <f>SUM(D5:D71)</f>
        <v>23965361.759999994</v>
      </c>
      <c r="E72" s="15">
        <f>SUM(E5:E71)</f>
        <v>16695215.620000003</v>
      </c>
      <c r="F72" s="15">
        <f>SUM(F5:F71)</f>
        <v>15037157.689999999</v>
      </c>
      <c r="G72" s="16">
        <f t="shared" si="1"/>
        <v>0.6966394159701601</v>
      </c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pane ySplit="4" topLeftCell="A5" activePane="bottomLeft" state="frozen"/>
      <selection pane="bottomLeft" sqref="A1:F1"/>
    </sheetView>
  </sheetViews>
  <sheetFormatPr baseColWidth="10" defaultColWidth="8.6328125" defaultRowHeight="14.5"/>
  <cols>
    <col min="1" max="1" width="10" customWidth="1"/>
    <col min="2" max="2" width="40" customWidth="1"/>
    <col min="3" max="4" width="20" customWidth="1"/>
    <col min="5" max="5" width="22" customWidth="1"/>
    <col min="6" max="6" width="20" customWidth="1"/>
  </cols>
  <sheetData>
    <row r="1" spans="1:6" ht="18">
      <c r="A1" s="1" t="s">
        <v>379</v>
      </c>
      <c r="B1" s="1"/>
      <c r="C1" s="1"/>
      <c r="D1" s="1"/>
      <c r="E1" s="1"/>
      <c r="F1" s="1"/>
    </row>
    <row r="2" spans="1:6">
      <c r="A2" s="2" t="s">
        <v>380</v>
      </c>
      <c r="B2" s="2"/>
      <c r="C2" s="2"/>
      <c r="D2" s="2"/>
      <c r="E2" s="2"/>
      <c r="F2" s="2"/>
    </row>
    <row r="4" spans="1:6" ht="26">
      <c r="A4" s="9" t="s">
        <v>14</v>
      </c>
      <c r="B4" s="9" t="s">
        <v>15</v>
      </c>
      <c r="C4" s="9" t="s">
        <v>381</v>
      </c>
      <c r="D4" s="9" t="s">
        <v>9</v>
      </c>
      <c r="E4" s="9" t="s">
        <v>10</v>
      </c>
      <c r="F4" s="9" t="s">
        <v>17</v>
      </c>
    </row>
    <row r="5" spans="1:6">
      <c r="A5" s="10" t="s">
        <v>18</v>
      </c>
      <c r="B5" s="11" t="s">
        <v>382</v>
      </c>
      <c r="C5" s="12">
        <v>6101835.1500000004</v>
      </c>
      <c r="D5" s="12">
        <v>6101835.1500000004</v>
      </c>
      <c r="E5" s="12">
        <v>6101420.8300000001</v>
      </c>
      <c r="F5" s="13">
        <f t="shared" ref="F5:F13" si="0">IF(D5=0,0,E5/D5)</f>
        <v>0.99993209911611591</v>
      </c>
    </row>
    <row r="6" spans="1:6">
      <c r="A6" s="10" t="s">
        <v>20</v>
      </c>
      <c r="B6" s="11" t="s">
        <v>383</v>
      </c>
      <c r="C6" s="12">
        <v>461783.67</v>
      </c>
      <c r="D6" s="12">
        <v>461783.67</v>
      </c>
      <c r="E6" s="12">
        <v>391155.18</v>
      </c>
      <c r="F6" s="13">
        <f t="shared" si="0"/>
        <v>0.84705286351940512</v>
      </c>
    </row>
    <row r="7" spans="1:6">
      <c r="A7" s="10" t="s">
        <v>22</v>
      </c>
      <c r="B7" s="11" t="s">
        <v>384</v>
      </c>
      <c r="C7" s="12">
        <v>6097342.8399999999</v>
      </c>
      <c r="D7" s="12">
        <v>6097342.8399999999</v>
      </c>
      <c r="E7" s="12">
        <v>2953865.72</v>
      </c>
      <c r="F7" s="13">
        <f t="shared" si="0"/>
        <v>0.48445130895739502</v>
      </c>
    </row>
    <row r="8" spans="1:6">
      <c r="A8" s="10" t="s">
        <v>24</v>
      </c>
      <c r="B8" s="11" t="s">
        <v>25</v>
      </c>
      <c r="C8" s="12">
        <v>6693783.8099999996</v>
      </c>
      <c r="D8" s="12">
        <v>6971702.4199999999</v>
      </c>
      <c r="E8" s="12">
        <v>6635151.6100000003</v>
      </c>
      <c r="F8" s="13">
        <f t="shared" si="0"/>
        <v>0.95172616532878351</v>
      </c>
    </row>
    <row r="9" spans="1:6">
      <c r="A9" s="10" t="s">
        <v>26</v>
      </c>
      <c r="B9" s="11" t="s">
        <v>385</v>
      </c>
      <c r="C9" s="12">
        <v>138576.64000000001</v>
      </c>
      <c r="D9" s="12">
        <v>138576.64000000001</v>
      </c>
      <c r="E9" s="12">
        <v>77958.820000000007</v>
      </c>
      <c r="F9" s="13">
        <f t="shared" si="0"/>
        <v>0.56256826547389227</v>
      </c>
    </row>
    <row r="10" spans="1:6">
      <c r="A10" s="10" t="s">
        <v>30</v>
      </c>
      <c r="B10" s="11" t="s">
        <v>31</v>
      </c>
      <c r="C10" s="12">
        <v>642000</v>
      </c>
      <c r="D10" s="12">
        <v>1042111.92</v>
      </c>
      <c r="E10" s="12">
        <v>582160.02</v>
      </c>
      <c r="F10" s="13">
        <f t="shared" si="0"/>
        <v>0.55863483453869334</v>
      </c>
    </row>
    <row r="11" spans="1:6">
      <c r="A11" s="10" t="s">
        <v>32</v>
      </c>
      <c r="B11" s="11" t="s">
        <v>33</v>
      </c>
      <c r="C11" s="12">
        <v>2000</v>
      </c>
      <c r="D11" s="12">
        <v>2020258</v>
      </c>
      <c r="E11" s="12">
        <v>0</v>
      </c>
      <c r="F11" s="13">
        <f t="shared" si="0"/>
        <v>0</v>
      </c>
    </row>
    <row r="12" spans="1:6">
      <c r="A12" s="10" t="s">
        <v>34</v>
      </c>
      <c r="B12" s="11" t="s">
        <v>35</v>
      </c>
      <c r="C12" s="12">
        <v>1131751.1200000001</v>
      </c>
      <c r="D12" s="12">
        <v>1131751.1200000001</v>
      </c>
      <c r="E12" s="12">
        <v>663901.98</v>
      </c>
      <c r="F12" s="13">
        <f t="shared" si="0"/>
        <v>0.58661482040327018</v>
      </c>
    </row>
    <row r="13" spans="1:6">
      <c r="A13" s="14" t="s">
        <v>36</v>
      </c>
      <c r="B13" s="14"/>
      <c r="C13" s="15">
        <f>SUM(C5:C12)</f>
        <v>21269073.23</v>
      </c>
      <c r="D13" s="15">
        <f>SUM(D5:D12)</f>
        <v>23965361.760000002</v>
      </c>
      <c r="E13" s="15">
        <f>SUM(E5:E12)</f>
        <v>17405614.16</v>
      </c>
      <c r="F13" s="16">
        <f t="shared" si="0"/>
        <v>0.7262821372907996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Resumen Global</vt:lpstr>
      <vt:lpstr>Gastos-Capitulo</vt:lpstr>
      <vt:lpstr>Gastos-Articulo</vt:lpstr>
      <vt:lpstr>Gastos-Concepto</vt:lpstr>
      <vt:lpstr>Gastos-Area</vt:lpstr>
      <vt:lpstr>Gastos-Politica</vt:lpstr>
      <vt:lpstr>Gastos-Grupo</vt:lpstr>
      <vt:lpstr>Ingresos-Capitulo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Alberto</cp:lastModifiedBy>
  <cp:revision>0</cp:revision>
  <dcterms:created xsi:type="dcterms:W3CDTF">2026-07-03T14:50:24Z</dcterms:created>
  <dcterms:modified xsi:type="dcterms:W3CDTF">2026-07-03T14:53:05Z</dcterms:modified>
  <dc:language>en-US</dc:language>
</cp:coreProperties>
</file>